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415" windowHeight="12675"/>
  </bookViews>
  <sheets>
    <sheet name="조림 실적(총괄)" sheetId="4" r:id="rId1"/>
    <sheet name="반입총괄" sheetId="3" state="hidden" r:id="rId2"/>
  </sheets>
  <definedNames>
    <definedName name="_xlnm.Print_Area" localSheetId="0">'조림 실적(총괄)'!$A$1:$AN$27</definedName>
  </definedNames>
  <calcPr calcId="125725"/>
</workbook>
</file>

<file path=xl/calcChain.xml><?xml version="1.0" encoding="utf-8"?>
<calcChain xmlns="http://schemas.openxmlformats.org/spreadsheetml/2006/main">
  <c r="AN5" i="4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28" l="1"/>
  <c r="B27" l="1"/>
  <c r="B7" i="3" l="1"/>
  <c r="C7"/>
  <c r="D7"/>
  <c r="E7"/>
  <c r="F7"/>
  <c r="G7"/>
  <c r="H7"/>
  <c r="I7"/>
  <c r="B8"/>
  <c r="C8"/>
  <c r="E8"/>
  <c r="G8"/>
  <c r="I8"/>
  <c r="B9"/>
  <c r="C9"/>
  <c r="E9"/>
  <c r="G9"/>
  <c r="I9"/>
  <c r="B10"/>
  <c r="C10"/>
  <c r="E10"/>
  <c r="G10"/>
  <c r="I10"/>
  <c r="B11"/>
  <c r="C11"/>
  <c r="E11"/>
  <c r="G11"/>
  <c r="I11"/>
  <c r="B12"/>
  <c r="C12"/>
  <c r="E12"/>
  <c r="G12"/>
  <c r="I12"/>
  <c r="B13"/>
  <c r="C13"/>
  <c r="E13"/>
  <c r="G13"/>
  <c r="I13"/>
  <c r="B14"/>
  <c r="C14"/>
  <c r="E14"/>
  <c r="G14"/>
  <c r="I14"/>
  <c r="B15"/>
  <c r="C15"/>
  <c r="E15"/>
  <c r="G15"/>
  <c r="I15"/>
  <c r="B16"/>
  <c r="C16"/>
  <c r="E16"/>
  <c r="G16"/>
  <c r="I16"/>
  <c r="B17"/>
  <c r="C17"/>
  <c r="E17"/>
  <c r="G17"/>
  <c r="I17"/>
  <c r="B18"/>
  <c r="C18"/>
  <c r="E18"/>
  <c r="I18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</calcChain>
</file>

<file path=xl/comments1.xml><?xml version="1.0" encoding="utf-8"?>
<comments xmlns="http://schemas.openxmlformats.org/spreadsheetml/2006/main">
  <authors>
    <author>Forest_user</author>
  </authors>
  <commentList>
    <comment ref="H4" authorId="0">
      <text>
        <r>
          <rPr>
            <b/>
            <sz val="9"/>
            <color indexed="81"/>
            <rFont val="돋움"/>
            <family val="3"/>
            <charset val="129"/>
          </rPr>
          <t>세양코스모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이전</t>
        </r>
      </text>
    </comment>
  </commentList>
</comments>
</file>

<file path=xl/sharedStrings.xml><?xml version="1.0" encoding="utf-8"?>
<sst xmlns="http://schemas.openxmlformats.org/spreadsheetml/2006/main" count="111" uniqueCount="91">
  <si>
    <t>코린도</t>
  </si>
  <si>
    <t>성원</t>
  </si>
  <si>
    <t>호 주</t>
  </si>
  <si>
    <t>뉴질랜드</t>
  </si>
  <si>
    <t>솔로몬</t>
  </si>
  <si>
    <t>베  트  남</t>
  </si>
  <si>
    <t>인도네시아</t>
  </si>
  <si>
    <t>중  국</t>
  </si>
  <si>
    <t>파라과이</t>
  </si>
  <si>
    <t>합계</t>
  </si>
  <si>
    <t>’93</t>
  </si>
  <si>
    <t>’94</t>
  </si>
  <si>
    <t>’95</t>
  </si>
  <si>
    <t>’96</t>
  </si>
  <si>
    <t>’97</t>
  </si>
  <si>
    <t>’98</t>
  </si>
  <si>
    <t>’99</t>
  </si>
  <si>
    <t>’00</t>
  </si>
  <si>
    <t>’01</t>
  </si>
  <si>
    <t>’02</t>
  </si>
  <si>
    <t>’03</t>
  </si>
  <si>
    <t>’04</t>
  </si>
  <si>
    <t>’05</t>
  </si>
  <si>
    <t>’06</t>
  </si>
  <si>
    <t>해외조림 실적(총괄)</t>
    <phoneticPr fontId="3" type="noConversion"/>
  </si>
  <si>
    <t>이건산업</t>
    <phoneticPr fontId="3" type="noConversion"/>
  </si>
  <si>
    <t>남방개발</t>
    <phoneticPr fontId="3" type="noConversion"/>
  </si>
  <si>
    <t>필리핀</t>
    <phoneticPr fontId="3" type="noConversion"/>
  </si>
  <si>
    <t>한아G&amp;B</t>
    <phoneticPr fontId="3" type="noConversion"/>
  </si>
  <si>
    <t>우루과이</t>
    <phoneticPr fontId="3" type="noConversion"/>
  </si>
  <si>
    <t>미얀마</t>
    <phoneticPr fontId="3" type="noConversion"/>
  </si>
  <si>
    <t>칠레</t>
    <phoneticPr fontId="3" type="noConversion"/>
  </si>
  <si>
    <t>연도</t>
    <phoneticPr fontId="3" type="noConversion"/>
  </si>
  <si>
    <t>계(ha)</t>
    <phoneticPr fontId="3" type="noConversion"/>
  </si>
  <si>
    <t>’07</t>
  </si>
  <si>
    <t>’08</t>
  </si>
  <si>
    <t>’09</t>
  </si>
  <si>
    <t>* BDT(Bone Dried Ton) : 목재에 포함된 수분을 제거한 중량(乾燥重量)</t>
    <phoneticPr fontId="3" type="noConversion"/>
  </si>
  <si>
    <t>구분</t>
    <phoneticPr fontId="3" type="noConversion"/>
  </si>
  <si>
    <t>계</t>
    <phoneticPr fontId="3" type="noConversion"/>
  </si>
  <si>
    <t>세양코스모
(베트남, 아카시아)</t>
    <phoneticPr fontId="3" type="noConversion"/>
  </si>
  <si>
    <t>동해펄프
(중국, 목마황)</t>
    <phoneticPr fontId="3" type="noConversion"/>
  </si>
  <si>
    <t>한솔홈데코
(호주, 유칼립투스)</t>
    <phoneticPr fontId="3" type="noConversion"/>
  </si>
  <si>
    <t>단위</t>
    <phoneticPr fontId="3" type="noConversion"/>
  </si>
  <si>
    <t>칩(BDT)</t>
    <phoneticPr fontId="3" type="noConversion"/>
  </si>
  <si>
    <t>합계</t>
    <phoneticPr fontId="3" type="noConversion"/>
  </si>
  <si>
    <t>해외조림목 반입실적(총괄)</t>
    <phoneticPr fontId="3" type="noConversion"/>
  </si>
  <si>
    <t>라오스</t>
    <phoneticPr fontId="3" type="noConversion"/>
  </si>
  <si>
    <t>캄보디아</t>
    <phoneticPr fontId="3" type="noConversion"/>
  </si>
  <si>
    <t xml:space="preserve">  아카시아 1BDT = 2.424㎥, 목마황 1BDT = 2.15㎥, 유칼립투스 1BDT = 1.922㎥</t>
    <phoneticPr fontId="3" type="noConversion"/>
  </si>
  <si>
    <t>㎥ 환산량</t>
    <phoneticPr fontId="3" type="noConversion"/>
  </si>
  <si>
    <t>제로E&amp;C</t>
    <phoneticPr fontId="3" type="noConversion"/>
  </si>
  <si>
    <t>-</t>
    <phoneticPr fontId="3" type="noConversion"/>
  </si>
  <si>
    <t>삼탄</t>
    <phoneticPr fontId="3" type="noConversion"/>
  </si>
  <si>
    <t>삼성물산</t>
    <phoneticPr fontId="3" type="noConversion"/>
  </si>
  <si>
    <t>산조중앙회</t>
    <phoneticPr fontId="3" type="noConversion"/>
  </si>
  <si>
    <t>대상홀딩스</t>
    <phoneticPr fontId="3" type="noConversion"/>
  </si>
  <si>
    <t>LG상사</t>
    <phoneticPr fontId="3" type="noConversion"/>
  </si>
  <si>
    <t>SK네트웍스</t>
    <phoneticPr fontId="3" type="noConversion"/>
  </si>
  <si>
    <t>신화진</t>
    <phoneticPr fontId="3" type="noConversion"/>
  </si>
  <si>
    <t>태영글로벌</t>
    <phoneticPr fontId="3" type="noConversion"/>
  </si>
  <si>
    <t>대우ITN</t>
    <phoneticPr fontId="3" type="noConversion"/>
  </si>
  <si>
    <t>JC케미컬</t>
    <phoneticPr fontId="3" type="noConversion"/>
  </si>
  <si>
    <t>코리아팜스</t>
    <phoneticPr fontId="3" type="noConversion"/>
  </si>
  <si>
    <t>동해펄프</t>
    <phoneticPr fontId="3" type="noConversion"/>
  </si>
  <si>
    <t>동성임업</t>
    <phoneticPr fontId="3" type="noConversion"/>
  </si>
  <si>
    <t>마루산업</t>
    <phoneticPr fontId="3" type="noConversion"/>
  </si>
  <si>
    <t>HC네트웍스</t>
    <phoneticPr fontId="3" type="noConversion"/>
  </si>
  <si>
    <t>KC에너텍</t>
    <phoneticPr fontId="3" type="noConversion"/>
  </si>
  <si>
    <t>한화</t>
    <phoneticPr fontId="3" type="noConversion"/>
  </si>
  <si>
    <t>포스코</t>
    <phoneticPr fontId="3" type="noConversion"/>
  </si>
  <si>
    <t>이건산업</t>
    <phoneticPr fontId="3" type="noConversion"/>
  </si>
  <si>
    <t>오토산업</t>
    <phoneticPr fontId="3" type="noConversion"/>
  </si>
  <si>
    <t>’10</t>
    <phoneticPr fontId="3" type="noConversion"/>
  </si>
  <si>
    <t>’11</t>
    <phoneticPr fontId="3" type="noConversion"/>
  </si>
  <si>
    <t>’12</t>
    <phoneticPr fontId="3" type="noConversion"/>
  </si>
  <si>
    <t>’13</t>
  </si>
  <si>
    <t>선창산업</t>
    <phoneticPr fontId="3" type="noConversion"/>
  </si>
  <si>
    <t>녹색사업단</t>
    <phoneticPr fontId="3" type="noConversion"/>
  </si>
  <si>
    <t>녹색사업단</t>
    <phoneticPr fontId="3" type="noConversion"/>
  </si>
  <si>
    <t>덕산홀딩스</t>
    <phoneticPr fontId="3" type="noConversion"/>
  </si>
  <si>
    <t>화이젠인터내셔널</t>
    <phoneticPr fontId="3" type="noConversion"/>
  </si>
  <si>
    <t>’14</t>
    <phoneticPr fontId="3" type="noConversion"/>
  </si>
  <si>
    <t>산조중앙회</t>
    <phoneticPr fontId="3" type="noConversion"/>
  </si>
  <si>
    <t>효성</t>
    <phoneticPr fontId="3" type="noConversion"/>
  </si>
  <si>
    <t>한솔홈데코</t>
    <phoneticPr fontId="3" type="noConversion"/>
  </si>
  <si>
    <t>’15</t>
  </si>
  <si>
    <t>무림</t>
    <phoneticPr fontId="3" type="noConversion"/>
  </si>
  <si>
    <t>피테리아</t>
    <phoneticPr fontId="3" type="noConversion"/>
  </si>
  <si>
    <t>피지</t>
    <phoneticPr fontId="3" type="noConversion"/>
  </si>
  <si>
    <t>짐코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</si>
</sst>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HY견고딕"/>
      <family val="1"/>
      <charset val="129"/>
    </font>
    <font>
      <sz val="11"/>
      <name val="굴림"/>
      <family val="3"/>
      <charset val="129"/>
    </font>
    <font>
      <b/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1"/>
      <name val="굴림"/>
      <family val="3"/>
      <charset val="129"/>
    </font>
    <font>
      <sz val="10"/>
      <name val="굴림"/>
      <family val="3"/>
      <charset val="129"/>
    </font>
    <font>
      <sz val="10"/>
      <name val="돋움"/>
      <family val="3"/>
      <charset val="129"/>
    </font>
    <font>
      <sz val="11"/>
      <name val="HY신명조"/>
      <family val="1"/>
      <charset val="129"/>
    </font>
    <font>
      <sz val="20"/>
      <name val="HY헤드라인M"/>
      <family val="1"/>
      <charset val="129"/>
    </font>
    <font>
      <b/>
      <sz val="11"/>
      <name val="HY신명조"/>
      <family val="1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38">
    <xf numFmtId="0" fontId="0" fillId="0" borderId="0" xfId="0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41" fontId="11" fillId="2" borderId="23" xfId="1" applyFont="1" applyFill="1" applyBorder="1" applyAlignment="1">
      <alignment horizontal="justify" vertical="center"/>
    </xf>
    <xf numFmtId="41" fontId="11" fillId="2" borderId="24" xfId="1" applyFont="1" applyFill="1" applyBorder="1" applyAlignment="1">
      <alignment horizontal="justify" vertical="center"/>
    </xf>
    <xf numFmtId="41" fontId="11" fillId="2" borderId="25" xfId="1" applyFont="1" applyFill="1" applyBorder="1" applyAlignment="1">
      <alignment horizontal="justify" vertical="center"/>
    </xf>
    <xf numFmtId="41" fontId="11" fillId="2" borderId="26" xfId="1" applyFont="1" applyFill="1" applyBorder="1" applyAlignment="1">
      <alignment horizontal="justify" vertical="center"/>
    </xf>
    <xf numFmtId="41" fontId="11" fillId="2" borderId="27" xfId="1" applyFont="1" applyFill="1" applyBorder="1" applyAlignment="1">
      <alignment horizontal="justify" vertical="center"/>
    </xf>
    <xf numFmtId="0" fontId="11" fillId="0" borderId="28" xfId="0" applyFont="1" applyBorder="1" applyAlignment="1">
      <alignment horizontal="center" vertical="center" wrapText="1"/>
    </xf>
    <xf numFmtId="41" fontId="11" fillId="0" borderId="29" xfId="1" applyFont="1" applyBorder="1" applyAlignment="1">
      <alignment horizontal="center" vertical="center"/>
    </xf>
    <xf numFmtId="41" fontId="11" fillId="0" borderId="30" xfId="1" applyFont="1" applyBorder="1" applyAlignment="1">
      <alignment horizontal="center" vertical="center"/>
    </xf>
    <xf numFmtId="41" fontId="11" fillId="0" borderId="31" xfId="1" applyFont="1" applyBorder="1" applyAlignment="1">
      <alignment horizontal="center" vertical="center"/>
    </xf>
    <xf numFmtId="41" fontId="11" fillId="0" borderId="32" xfId="1" applyFont="1" applyBorder="1" applyAlignment="1">
      <alignment horizontal="center" vertical="center"/>
    </xf>
    <xf numFmtId="41" fontId="11" fillId="0" borderId="33" xfId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1" fontId="11" fillId="0" borderId="34" xfId="1" applyFont="1" applyBorder="1" applyAlignment="1">
      <alignment horizontal="center" vertical="center"/>
    </xf>
    <xf numFmtId="41" fontId="11" fillId="0" borderId="35" xfId="1" applyFont="1" applyBorder="1" applyAlignment="1">
      <alignment horizontal="center" vertical="center"/>
    </xf>
    <xf numFmtId="41" fontId="11" fillId="0" borderId="36" xfId="1" applyFont="1" applyBorder="1" applyAlignment="1">
      <alignment horizontal="center" vertical="center"/>
    </xf>
    <xf numFmtId="41" fontId="11" fillId="0" borderId="37" xfId="1" applyFont="1" applyBorder="1" applyAlignment="1">
      <alignment horizontal="center" vertical="center"/>
    </xf>
    <xf numFmtId="41" fontId="11" fillId="0" borderId="38" xfId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41" fontId="11" fillId="0" borderId="40" xfId="1" applyFont="1" applyBorder="1" applyAlignment="1">
      <alignment horizontal="center" vertical="center"/>
    </xf>
    <xf numFmtId="41" fontId="11" fillId="0" borderId="41" xfId="1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41" fontId="11" fillId="0" borderId="53" xfId="1" applyFont="1" applyBorder="1" applyAlignment="1">
      <alignment horizontal="center" vertical="center"/>
    </xf>
    <xf numFmtId="41" fontId="11" fillId="0" borderId="54" xfId="1" applyFont="1" applyBorder="1" applyAlignment="1">
      <alignment horizontal="center" vertical="center"/>
    </xf>
    <xf numFmtId="41" fontId="11" fillId="0" borderId="55" xfId="1" applyFont="1" applyBorder="1" applyAlignment="1">
      <alignment horizontal="center" vertical="center"/>
    </xf>
    <xf numFmtId="41" fontId="11" fillId="0" borderId="56" xfId="1" applyFont="1" applyBorder="1" applyAlignment="1">
      <alignment horizontal="center" vertical="center"/>
    </xf>
    <xf numFmtId="41" fontId="11" fillId="0" borderId="57" xfId="1" applyFont="1" applyBorder="1" applyAlignment="1">
      <alignment horizontal="center" vertical="center"/>
    </xf>
    <xf numFmtId="41" fontId="13" fillId="0" borderId="58" xfId="1" applyFont="1" applyBorder="1" applyAlignment="1">
      <alignment horizontal="center" vertical="center"/>
    </xf>
    <xf numFmtId="41" fontId="13" fillId="0" borderId="59" xfId="1" applyFont="1" applyBorder="1" applyAlignment="1">
      <alignment horizontal="center" vertical="center"/>
    </xf>
    <xf numFmtId="41" fontId="13" fillId="0" borderId="40" xfId="1" applyFont="1" applyBorder="1" applyAlignment="1">
      <alignment horizontal="center" vertical="center"/>
    </xf>
    <xf numFmtId="41" fontId="13" fillId="0" borderId="60" xfId="1" applyFont="1" applyBorder="1" applyAlignment="1">
      <alignment horizontal="center" vertical="center"/>
    </xf>
    <xf numFmtId="41" fontId="7" fillId="0" borderId="61" xfId="1" applyFont="1" applyBorder="1" applyAlignment="1">
      <alignment horizontal="right" vertical="center"/>
    </xf>
    <xf numFmtId="41" fontId="7" fillId="0" borderId="62" xfId="1" applyFont="1" applyBorder="1" applyAlignment="1">
      <alignment horizontal="right" vertical="center"/>
    </xf>
    <xf numFmtId="41" fontId="7" fillId="0" borderId="64" xfId="1" applyFont="1" applyBorder="1" applyAlignment="1">
      <alignment horizontal="right" vertical="center"/>
    </xf>
    <xf numFmtId="41" fontId="7" fillId="0" borderId="16" xfId="1" applyFont="1" applyBorder="1" applyAlignment="1">
      <alignment horizontal="right" vertical="center"/>
    </xf>
    <xf numFmtId="41" fontId="7" fillId="0" borderId="63" xfId="1" applyFont="1" applyBorder="1" applyAlignment="1">
      <alignment horizontal="right" vertical="center"/>
    </xf>
    <xf numFmtId="41" fontId="5" fillId="0" borderId="0" xfId="1" applyFont="1">
      <alignment vertical="center"/>
    </xf>
    <xf numFmtId="41" fontId="8" fillId="0" borderId="0" xfId="1" applyFont="1" applyBorder="1" applyAlignment="1">
      <alignment vertical="center"/>
    </xf>
    <xf numFmtId="41" fontId="6" fillId="0" borderId="0" xfId="1" applyFont="1" applyFill="1" applyBorder="1" applyAlignment="1">
      <alignment horizontal="right" vertical="center"/>
    </xf>
    <xf numFmtId="41" fontId="6" fillId="0" borderId="66" xfId="1" applyFont="1" applyFill="1" applyBorder="1" applyAlignment="1">
      <alignment horizontal="right" vertical="center"/>
    </xf>
    <xf numFmtId="41" fontId="6" fillId="0" borderId="67" xfId="1" applyFont="1" applyFill="1" applyBorder="1" applyAlignment="1">
      <alignment horizontal="right" vertical="center"/>
    </xf>
    <xf numFmtId="41" fontId="6" fillId="0" borderId="68" xfId="1" applyFont="1" applyFill="1" applyBorder="1" applyAlignment="1">
      <alignment horizontal="right" vertical="center"/>
    </xf>
    <xf numFmtId="41" fontId="6" fillId="0" borderId="35" xfId="1" applyFont="1" applyFill="1" applyBorder="1" applyAlignment="1">
      <alignment horizontal="right" vertical="center"/>
    </xf>
    <xf numFmtId="41" fontId="6" fillId="0" borderId="69" xfId="1" applyFont="1" applyFill="1" applyBorder="1" applyAlignment="1">
      <alignment horizontal="right" vertical="center"/>
    </xf>
    <xf numFmtId="41" fontId="6" fillId="0" borderId="70" xfId="1" applyFont="1" applyFill="1" applyBorder="1" applyAlignment="1">
      <alignment horizontal="right" vertical="center"/>
    </xf>
    <xf numFmtId="41" fontId="6" fillId="0" borderId="71" xfId="1" applyFont="1" applyFill="1" applyBorder="1" applyAlignment="1">
      <alignment horizontal="right" vertical="center"/>
    </xf>
    <xf numFmtId="41" fontId="6" fillId="0" borderId="72" xfId="1" applyFont="1" applyFill="1" applyBorder="1" applyAlignment="1">
      <alignment horizontal="right" vertical="center"/>
    </xf>
    <xf numFmtId="41" fontId="5" fillId="0" borderId="0" xfId="1" applyFont="1" applyFill="1" applyBorder="1" applyAlignment="1">
      <alignment vertical="center"/>
    </xf>
    <xf numFmtId="41" fontId="7" fillId="0" borderId="73" xfId="1" applyFont="1" applyBorder="1" applyAlignment="1">
      <alignment horizontal="right" vertical="center"/>
    </xf>
    <xf numFmtId="41" fontId="7" fillId="0" borderId="74" xfId="1" applyFont="1" applyBorder="1" applyAlignment="1">
      <alignment horizontal="right" vertical="center"/>
    </xf>
    <xf numFmtId="41" fontId="7" fillId="0" borderId="75" xfId="1" applyFont="1" applyBorder="1" applyAlignment="1">
      <alignment horizontal="right" vertical="center"/>
    </xf>
    <xf numFmtId="41" fontId="7" fillId="0" borderId="76" xfId="1" applyFont="1" applyBorder="1" applyAlignment="1">
      <alignment horizontal="right" vertical="center"/>
    </xf>
    <xf numFmtId="41" fontId="7" fillId="0" borderId="13" xfId="1" applyFont="1" applyBorder="1" applyAlignment="1">
      <alignment horizontal="right" vertical="center"/>
    </xf>
    <xf numFmtId="41" fontId="7" fillId="0" borderId="77" xfId="1" applyFont="1" applyBorder="1" applyAlignment="1">
      <alignment horizontal="right" vertical="center"/>
    </xf>
    <xf numFmtId="41" fontId="7" fillId="0" borderId="78" xfId="1" applyFont="1" applyBorder="1" applyAlignment="1">
      <alignment horizontal="right" vertical="center"/>
    </xf>
    <xf numFmtId="41" fontId="7" fillId="0" borderId="79" xfId="1" applyFont="1" applyBorder="1" applyAlignment="1">
      <alignment horizontal="right" vertical="center"/>
    </xf>
    <xf numFmtId="41" fontId="7" fillId="0" borderId="14" xfId="1" applyFont="1" applyBorder="1" applyAlignment="1">
      <alignment horizontal="right" vertical="center"/>
    </xf>
    <xf numFmtId="41" fontId="7" fillId="0" borderId="80" xfId="1" applyFont="1" applyBorder="1" applyAlignment="1">
      <alignment horizontal="right" vertical="center"/>
    </xf>
    <xf numFmtId="41" fontId="5" fillId="0" borderId="80" xfId="1" applyFont="1" applyBorder="1" applyAlignment="1">
      <alignment horizontal="right" vertical="center"/>
    </xf>
    <xf numFmtId="41" fontId="5" fillId="0" borderId="0" xfId="1" applyFont="1" applyBorder="1" applyAlignment="1">
      <alignment vertical="center"/>
    </xf>
    <xf numFmtId="41" fontId="7" fillId="0" borderId="11" xfId="1" applyFont="1" applyBorder="1" applyAlignment="1">
      <alignment horizontal="right" vertical="center"/>
    </xf>
    <xf numFmtId="41" fontId="7" fillId="0" borderId="81" xfId="1" applyFont="1" applyBorder="1" applyAlignment="1">
      <alignment horizontal="right" vertical="center"/>
    </xf>
    <xf numFmtId="41" fontId="7" fillId="0" borderId="43" xfId="1" applyFont="1" applyBorder="1" applyAlignment="1">
      <alignment horizontal="right" vertical="center"/>
    </xf>
    <xf numFmtId="41" fontId="7" fillId="0" borderId="82" xfId="1" applyFont="1" applyBorder="1" applyAlignment="1">
      <alignment horizontal="right" vertical="center"/>
    </xf>
    <xf numFmtId="41" fontId="7" fillId="0" borderId="10" xfId="1" applyFont="1" applyBorder="1" applyAlignment="1">
      <alignment horizontal="right" vertical="center"/>
    </xf>
    <xf numFmtId="41" fontId="7" fillId="0" borderId="83" xfId="1" applyFont="1" applyBorder="1" applyAlignment="1">
      <alignment horizontal="right" vertical="center"/>
    </xf>
    <xf numFmtId="41" fontId="7" fillId="0" borderId="15" xfId="1" applyFont="1" applyBorder="1" applyAlignment="1">
      <alignment horizontal="right" vertical="center"/>
    </xf>
    <xf numFmtId="41" fontId="7" fillId="0" borderId="45" xfId="1" applyFont="1" applyBorder="1" applyAlignment="1">
      <alignment horizontal="right" vertical="center"/>
    </xf>
    <xf numFmtId="41" fontId="7" fillId="0" borderId="12" xfId="1" applyFont="1" applyBorder="1" applyAlignment="1">
      <alignment horizontal="right" vertical="center"/>
    </xf>
    <xf numFmtId="41" fontId="5" fillId="0" borderId="43" xfId="1" applyFont="1" applyBorder="1" applyAlignment="1">
      <alignment horizontal="right" vertical="center"/>
    </xf>
    <xf numFmtId="41" fontId="7" fillId="3" borderId="11" xfId="1" applyFont="1" applyFill="1" applyBorder="1" applyAlignment="1">
      <alignment horizontal="right" vertical="center"/>
    </xf>
    <xf numFmtId="41" fontId="7" fillId="3" borderId="81" xfId="1" applyFont="1" applyFill="1" applyBorder="1" applyAlignment="1">
      <alignment horizontal="right" vertical="center"/>
    </xf>
    <xf numFmtId="41" fontId="7" fillId="3" borderId="43" xfId="1" applyFont="1" applyFill="1" applyBorder="1" applyAlignment="1">
      <alignment horizontal="right" vertical="center"/>
    </xf>
    <xf numFmtId="41" fontId="7" fillId="3" borderId="82" xfId="1" applyFont="1" applyFill="1" applyBorder="1" applyAlignment="1">
      <alignment horizontal="right" vertical="center"/>
    </xf>
    <xf numFmtId="41" fontId="7" fillId="3" borderId="10" xfId="1" applyFont="1" applyFill="1" applyBorder="1" applyAlignment="1">
      <alignment horizontal="right" vertical="center"/>
    </xf>
    <xf numFmtId="41" fontId="7" fillId="3" borderId="83" xfId="1" applyFont="1" applyFill="1" applyBorder="1" applyAlignment="1">
      <alignment horizontal="right" vertical="center"/>
    </xf>
    <xf numFmtId="41" fontId="7" fillId="3" borderId="15" xfId="1" applyFont="1" applyFill="1" applyBorder="1" applyAlignment="1">
      <alignment horizontal="right" vertical="center"/>
    </xf>
    <xf numFmtId="41" fontId="7" fillId="3" borderId="45" xfId="1" applyFont="1" applyFill="1" applyBorder="1" applyAlignment="1">
      <alignment horizontal="right" vertical="center"/>
    </xf>
    <xf numFmtId="41" fontId="7" fillId="3" borderId="12" xfId="1" applyFont="1" applyFill="1" applyBorder="1" applyAlignment="1">
      <alignment horizontal="right" vertical="center"/>
    </xf>
    <xf numFmtId="41" fontId="7" fillId="0" borderId="84" xfId="1" applyFont="1" applyBorder="1" applyAlignment="1">
      <alignment horizontal="right" vertical="center"/>
    </xf>
    <xf numFmtId="41" fontId="7" fillId="0" borderId="65" xfId="1" applyFont="1" applyBorder="1" applyAlignment="1">
      <alignment horizontal="right" vertical="center"/>
    </xf>
    <xf numFmtId="41" fontId="7" fillId="0" borderId="18" xfId="1" applyFont="1" applyBorder="1" applyAlignment="1">
      <alignment horizontal="right" vertical="center"/>
    </xf>
    <xf numFmtId="41" fontId="7" fillId="0" borderId="17" xfId="1" applyFont="1" applyBorder="1" applyAlignment="1">
      <alignment horizontal="right" vertical="center"/>
    </xf>
    <xf numFmtId="41" fontId="5" fillId="0" borderId="62" xfId="1" applyFont="1" applyBorder="1" applyAlignment="1">
      <alignment horizontal="right" vertical="center"/>
    </xf>
    <xf numFmtId="41" fontId="9" fillId="0" borderId="43" xfId="1" applyFont="1" applyBorder="1" applyAlignment="1">
      <alignment horizontal="right" vertical="center"/>
    </xf>
    <xf numFmtId="41" fontId="9" fillId="0" borderId="82" xfId="1" applyFont="1" applyBorder="1" applyAlignment="1">
      <alignment horizontal="right" vertical="center"/>
    </xf>
    <xf numFmtId="41" fontId="9" fillId="0" borderId="10" xfId="1" applyFont="1" applyBorder="1" applyAlignment="1">
      <alignment horizontal="right" vertical="center"/>
    </xf>
    <xf numFmtId="41" fontId="9" fillId="0" borderId="83" xfId="1" applyFont="1" applyBorder="1" applyAlignment="1">
      <alignment horizontal="right" vertical="center"/>
    </xf>
    <xf numFmtId="41" fontId="9" fillId="0" borderId="15" xfId="1" applyFont="1" applyBorder="1" applyAlignment="1">
      <alignment horizontal="right" vertical="center"/>
    </xf>
    <xf numFmtId="41" fontId="9" fillId="0" borderId="45" xfId="1" applyFont="1" applyBorder="1" applyAlignment="1">
      <alignment horizontal="right" vertical="center"/>
    </xf>
    <xf numFmtId="41" fontId="9" fillId="0" borderId="81" xfId="1" applyFont="1" applyBorder="1" applyAlignment="1">
      <alignment horizontal="right" vertical="center"/>
    </xf>
    <xf numFmtId="41" fontId="6" fillId="0" borderId="37" xfId="1" applyFont="1" applyFill="1" applyBorder="1" applyAlignment="1">
      <alignment horizontal="right" vertical="center"/>
    </xf>
    <xf numFmtId="41" fontId="6" fillId="0" borderId="91" xfId="1" applyFont="1" applyFill="1" applyBorder="1" applyAlignment="1">
      <alignment horizontal="right" vertical="center"/>
    </xf>
    <xf numFmtId="41" fontId="9" fillId="0" borderId="11" xfId="1" applyFont="1" applyBorder="1" applyAlignment="1">
      <alignment horizontal="right" vertical="center"/>
    </xf>
    <xf numFmtId="41" fontId="5" fillId="0" borderId="92" xfId="1" applyFont="1" applyBorder="1" applyAlignment="1">
      <alignment horizontal="right" vertical="center"/>
    </xf>
    <xf numFmtId="41" fontId="5" fillId="0" borderId="93" xfId="1" applyFont="1" applyBorder="1" applyAlignment="1">
      <alignment horizontal="right" vertical="center"/>
    </xf>
    <xf numFmtId="41" fontId="5" fillId="0" borderId="94" xfId="1" applyFont="1" applyBorder="1" applyAlignment="1">
      <alignment horizontal="right" vertical="center"/>
    </xf>
    <xf numFmtId="41" fontId="9" fillId="0" borderId="93" xfId="1" applyFont="1" applyBorder="1" applyAlignment="1">
      <alignment horizontal="right" vertical="center"/>
    </xf>
    <xf numFmtId="41" fontId="5" fillId="0" borderId="95" xfId="1" applyFont="1" applyBorder="1" applyAlignment="1">
      <alignment horizontal="right" vertical="center"/>
    </xf>
    <xf numFmtId="41" fontId="5" fillId="0" borderId="82" xfId="1" applyFont="1" applyBorder="1" applyAlignment="1">
      <alignment horizontal="right" vertical="center"/>
    </xf>
    <xf numFmtId="41" fontId="5" fillId="0" borderId="64" xfId="1" applyFont="1" applyBorder="1" applyAlignment="1">
      <alignment horizontal="right" vertical="center"/>
    </xf>
    <xf numFmtId="41" fontId="7" fillId="0" borderId="47" xfId="1" applyFont="1" applyBorder="1" applyAlignment="1">
      <alignment horizontal="right" vertical="center"/>
    </xf>
    <xf numFmtId="41" fontId="7" fillId="0" borderId="44" xfId="1" applyFont="1" applyBorder="1" applyAlignment="1">
      <alignment horizontal="right" vertical="center"/>
    </xf>
    <xf numFmtId="41" fontId="9" fillId="0" borderId="44" xfId="1" applyFont="1" applyBorder="1" applyAlignment="1">
      <alignment horizontal="right" vertical="center"/>
    </xf>
    <xf numFmtId="41" fontId="9" fillId="0" borderId="0" xfId="1" applyFont="1" applyBorder="1" applyAlignment="1">
      <alignment horizontal="right" vertical="center"/>
    </xf>
    <xf numFmtId="41" fontId="9" fillId="0" borderId="19" xfId="1" applyFont="1" applyBorder="1" applyAlignment="1">
      <alignment horizontal="right" vertical="center"/>
    </xf>
    <xf numFmtId="41" fontId="7" fillId="0" borderId="34" xfId="1" applyFont="1" applyBorder="1" applyAlignment="1">
      <alignment horizontal="right" vertical="center"/>
    </xf>
    <xf numFmtId="41" fontId="7" fillId="0" borderId="19" xfId="1" applyFont="1" applyBorder="1" applyAlignment="1">
      <alignment horizontal="right" vertical="center"/>
    </xf>
    <xf numFmtId="41" fontId="9" fillId="0" borderId="37" xfId="1" applyFont="1" applyBorder="1" applyAlignment="1">
      <alignment horizontal="right" vertical="center"/>
    </xf>
    <xf numFmtId="41" fontId="9" fillId="0" borderId="47" xfId="1" applyFont="1" applyBorder="1" applyAlignment="1">
      <alignment horizontal="right" vertical="center"/>
    </xf>
    <xf numFmtId="41" fontId="7" fillId="0" borderId="0" xfId="1" applyFont="1" applyBorder="1" applyAlignment="1">
      <alignment horizontal="right" vertical="center"/>
    </xf>
    <xf numFmtId="41" fontId="9" fillId="0" borderId="98" xfId="1" applyFont="1" applyBorder="1" applyAlignment="1">
      <alignment horizontal="right" vertical="center"/>
    </xf>
    <xf numFmtId="41" fontId="9" fillId="0" borderId="34" xfId="1" applyFont="1" applyBorder="1" applyAlignment="1">
      <alignment horizontal="right" vertical="center"/>
    </xf>
    <xf numFmtId="41" fontId="9" fillId="0" borderId="99" xfId="1" applyFont="1" applyBorder="1" applyAlignment="1">
      <alignment horizontal="right" vertical="center"/>
    </xf>
    <xf numFmtId="41" fontId="9" fillId="0" borderId="45" xfId="1" applyFont="1" applyBorder="1" applyAlignment="1">
      <alignment vertical="center"/>
    </xf>
    <xf numFmtId="41" fontId="9" fillId="0" borderId="43" xfId="1" applyFont="1" applyBorder="1" applyAlignment="1">
      <alignment vertical="center"/>
    </xf>
    <xf numFmtId="41" fontId="9" fillId="0" borderId="11" xfId="1" applyFont="1" applyBorder="1" applyAlignment="1">
      <alignment vertical="center"/>
    </xf>
    <xf numFmtId="41" fontId="9" fillId="0" borderId="10" xfId="1" applyFont="1" applyBorder="1" applyAlignment="1">
      <alignment vertical="center"/>
    </xf>
    <xf numFmtId="41" fontId="9" fillId="0" borderId="82" xfId="1" applyFont="1" applyBorder="1" applyAlignment="1">
      <alignment vertical="center"/>
    </xf>
    <xf numFmtId="41" fontId="9" fillId="0" borderId="15" xfId="1" applyFont="1" applyBorder="1" applyAlignment="1">
      <alignment vertical="center"/>
    </xf>
    <xf numFmtId="41" fontId="9" fillId="0" borderId="83" xfId="1" applyFont="1" applyBorder="1" applyAlignment="1">
      <alignment vertical="center"/>
    </xf>
    <xf numFmtId="41" fontId="9" fillId="0" borderId="81" xfId="1" applyFont="1" applyBorder="1" applyAlignment="1">
      <alignment vertical="center"/>
    </xf>
    <xf numFmtId="41" fontId="9" fillId="0" borderId="93" xfId="1" applyFont="1" applyBorder="1" applyAlignment="1">
      <alignment vertical="center"/>
    </xf>
    <xf numFmtId="41" fontId="6" fillId="4" borderId="100" xfId="1" applyFont="1" applyFill="1" applyBorder="1" applyAlignment="1">
      <alignment horizontal="center" vertical="center"/>
    </xf>
    <xf numFmtId="41" fontId="6" fillId="4" borderId="9" xfId="1" applyFont="1" applyFill="1" applyBorder="1" applyAlignment="1">
      <alignment horizontal="center" vertical="center"/>
    </xf>
    <xf numFmtId="41" fontId="6" fillId="4" borderId="101" xfId="1" applyFont="1" applyFill="1" applyBorder="1" applyAlignment="1">
      <alignment horizontal="center" vertical="center"/>
    </xf>
    <xf numFmtId="41" fontId="8" fillId="4" borderId="9" xfId="1" applyFont="1" applyFill="1" applyBorder="1" applyAlignment="1">
      <alignment horizontal="center" vertical="center"/>
    </xf>
    <xf numFmtId="41" fontId="7" fillId="4" borderId="1" xfId="1" applyFont="1" applyFill="1" applyBorder="1" applyAlignment="1">
      <alignment horizontal="center" vertical="center" shrinkToFit="1"/>
    </xf>
    <xf numFmtId="41" fontId="7" fillId="4" borderId="5" xfId="1" applyFont="1" applyFill="1" applyBorder="1" applyAlignment="1">
      <alignment horizontal="center" vertical="center" shrinkToFit="1"/>
    </xf>
    <xf numFmtId="41" fontId="7" fillId="4" borderId="3" xfId="1" applyFont="1" applyFill="1" applyBorder="1" applyAlignment="1">
      <alignment horizontal="center" vertical="center" shrinkToFit="1"/>
    </xf>
    <xf numFmtId="41" fontId="7" fillId="4" borderId="6" xfId="1" applyFont="1" applyFill="1" applyBorder="1" applyAlignment="1">
      <alignment horizontal="center" vertical="center" shrinkToFit="1"/>
    </xf>
    <xf numFmtId="41" fontId="7" fillId="4" borderId="4" xfId="1" applyFont="1" applyFill="1" applyBorder="1" applyAlignment="1">
      <alignment horizontal="center" vertical="center" shrinkToFit="1"/>
    </xf>
    <xf numFmtId="41" fontId="7" fillId="4" borderId="7" xfId="1" applyFont="1" applyFill="1" applyBorder="1" applyAlignment="1">
      <alignment horizontal="center" vertical="center" shrinkToFit="1"/>
    </xf>
    <xf numFmtId="41" fontId="7" fillId="4" borderId="2" xfId="1" applyFont="1" applyFill="1" applyBorder="1" applyAlignment="1">
      <alignment horizontal="center" vertical="center" shrinkToFit="1"/>
    </xf>
    <xf numFmtId="41" fontId="7" fillId="4" borderId="102" xfId="1" applyFont="1" applyFill="1" applyBorder="1" applyAlignment="1">
      <alignment horizontal="center" vertical="center" shrinkToFit="1"/>
    </xf>
    <xf numFmtId="41" fontId="5" fillId="4" borderId="1" xfId="1" applyFont="1" applyFill="1" applyBorder="1" applyAlignment="1">
      <alignment horizontal="center" vertical="center"/>
    </xf>
    <xf numFmtId="41" fontId="5" fillId="4" borderId="5" xfId="1" applyFont="1" applyFill="1" applyBorder="1" applyAlignment="1">
      <alignment horizontal="center" vertical="center"/>
    </xf>
    <xf numFmtId="41" fontId="5" fillId="4" borderId="103" xfId="1" applyFont="1" applyFill="1" applyBorder="1" applyAlignment="1">
      <alignment horizontal="center" vertical="center"/>
    </xf>
    <xf numFmtId="41" fontId="7" fillId="4" borderId="8" xfId="1" applyFont="1" applyFill="1" applyBorder="1" applyAlignment="1">
      <alignment horizontal="center" vertical="center"/>
    </xf>
    <xf numFmtId="41" fontId="6" fillId="4" borderId="44" xfId="1" applyFont="1" applyFill="1" applyBorder="1" applyAlignment="1">
      <alignment vertical="center"/>
    </xf>
    <xf numFmtId="41" fontId="7" fillId="4" borderId="104" xfId="1" applyFont="1" applyFill="1" applyBorder="1" applyAlignment="1">
      <alignment horizontal="center" vertical="center"/>
    </xf>
    <xf numFmtId="41" fontId="7" fillId="4" borderId="75" xfId="1" applyFont="1" applyFill="1" applyBorder="1" applyAlignment="1">
      <alignment vertical="center"/>
    </xf>
    <xf numFmtId="41" fontId="7" fillId="4" borderId="105" xfId="1" applyFont="1" applyFill="1" applyBorder="1" applyAlignment="1">
      <alignment horizontal="center" vertical="center"/>
    </xf>
    <xf numFmtId="41" fontId="7" fillId="4" borderId="43" xfId="1" applyFont="1" applyFill="1" applyBorder="1" applyAlignment="1">
      <alignment vertical="center"/>
    </xf>
    <xf numFmtId="41" fontId="7" fillId="4" borderId="62" xfId="1" applyFont="1" applyFill="1" applyBorder="1" applyAlignment="1">
      <alignment vertical="center"/>
    </xf>
    <xf numFmtId="41" fontId="7" fillId="4" borderId="106" xfId="1" applyFont="1" applyFill="1" applyBorder="1" applyAlignment="1">
      <alignment horizontal="center" vertical="center"/>
    </xf>
    <xf numFmtId="41" fontId="7" fillId="4" borderId="42" xfId="1" applyFont="1" applyFill="1" applyBorder="1" applyAlignment="1">
      <alignment horizontal="center" vertical="center"/>
    </xf>
    <xf numFmtId="41" fontId="7" fillId="4" borderId="80" xfId="1" applyFont="1" applyFill="1" applyBorder="1" applyAlignment="1">
      <alignment vertical="center"/>
    </xf>
    <xf numFmtId="41" fontId="7" fillId="4" borderId="48" xfId="1" applyFont="1" applyFill="1" applyBorder="1" applyAlignment="1">
      <alignment horizontal="center" vertical="center"/>
    </xf>
    <xf numFmtId="41" fontId="7" fillId="4" borderId="50" xfId="1" applyFont="1" applyFill="1" applyBorder="1" applyAlignment="1">
      <alignment horizontal="center" vertical="center"/>
    </xf>
    <xf numFmtId="41" fontId="6" fillId="5" borderId="67" xfId="1" applyFont="1" applyFill="1" applyBorder="1" applyAlignment="1">
      <alignment horizontal="right" vertical="center"/>
    </xf>
    <xf numFmtId="41" fontId="6" fillId="5" borderId="0" xfId="1" applyFont="1" applyFill="1" applyBorder="1" applyAlignment="1">
      <alignment horizontal="right" vertical="center"/>
    </xf>
    <xf numFmtId="41" fontId="9" fillId="5" borderId="16" xfId="1" applyFont="1" applyFill="1" applyBorder="1" applyAlignment="1">
      <alignment vertical="center"/>
    </xf>
    <xf numFmtId="41" fontId="4" fillId="0" borderId="0" xfId="1" applyFont="1" applyAlignment="1">
      <alignment horizontal="center" vertical="center"/>
    </xf>
    <xf numFmtId="41" fontId="7" fillId="4" borderId="102" xfId="1" applyFont="1" applyFill="1" applyBorder="1" applyAlignment="1">
      <alignment horizontal="center" vertical="center" shrinkToFit="1"/>
    </xf>
    <xf numFmtId="41" fontId="9" fillId="0" borderId="61" xfId="1" applyFont="1" applyBorder="1" applyAlignment="1">
      <alignment vertical="center"/>
    </xf>
    <xf numFmtId="41" fontId="9" fillId="0" borderId="62" xfId="1" applyFont="1" applyBorder="1" applyAlignment="1">
      <alignment vertical="center"/>
    </xf>
    <xf numFmtId="41" fontId="9" fillId="0" borderId="63" xfId="1" applyFont="1" applyBorder="1" applyAlignment="1">
      <alignment vertical="center"/>
    </xf>
    <xf numFmtId="41" fontId="9" fillId="0" borderId="16" xfId="1" applyFont="1" applyBorder="1" applyAlignment="1">
      <alignment vertical="center"/>
    </xf>
    <xf numFmtId="41" fontId="9" fillId="0" borderId="64" xfId="1" applyFont="1" applyBorder="1" applyAlignment="1">
      <alignment vertical="center"/>
    </xf>
    <xf numFmtId="41" fontId="9" fillId="0" borderId="18" xfId="1" applyFont="1" applyBorder="1" applyAlignment="1">
      <alignment vertical="center"/>
    </xf>
    <xf numFmtId="41" fontId="9" fillId="0" borderId="65" xfId="1" applyFont="1" applyBorder="1" applyAlignment="1">
      <alignment vertical="center"/>
    </xf>
    <xf numFmtId="41" fontId="9" fillId="0" borderId="84" xfId="1" applyFont="1" applyBorder="1" applyAlignment="1">
      <alignment vertical="center"/>
    </xf>
    <xf numFmtId="41" fontId="9" fillId="0" borderId="94" xfId="1" applyFont="1" applyBorder="1" applyAlignment="1">
      <alignment vertical="center"/>
    </xf>
    <xf numFmtId="41" fontId="7" fillId="4" borderId="51" xfId="1" applyFont="1" applyFill="1" applyBorder="1" applyAlignment="1">
      <alignment vertical="center"/>
    </xf>
    <xf numFmtId="41" fontId="2" fillId="4" borderId="7" xfId="1" applyFont="1" applyFill="1" applyBorder="1" applyAlignment="1">
      <alignment horizontal="center" vertical="center" shrinkToFit="1"/>
    </xf>
    <xf numFmtId="41" fontId="9" fillId="0" borderId="35" xfId="1" applyFont="1" applyBorder="1" applyAlignment="1">
      <alignment horizontal="right" vertical="center"/>
    </xf>
    <xf numFmtId="41" fontId="7" fillId="4" borderId="111" xfId="1" applyFont="1" applyFill="1" applyBorder="1" applyAlignment="1">
      <alignment horizontal="center" vertical="center" shrinkToFit="1"/>
    </xf>
    <xf numFmtId="41" fontId="7" fillId="0" borderId="98" xfId="1" applyFont="1" applyBorder="1" applyAlignment="1">
      <alignment horizontal="right" vertical="center"/>
    </xf>
    <xf numFmtId="41" fontId="6" fillId="0" borderId="24" xfId="1" applyFont="1" applyFill="1" applyBorder="1" applyAlignment="1">
      <alignment horizontal="right" vertical="center"/>
    </xf>
    <xf numFmtId="41" fontId="6" fillId="5" borderId="66" xfId="1" applyFont="1" applyFill="1" applyBorder="1" applyAlignment="1">
      <alignment horizontal="right" vertical="center"/>
    </xf>
    <xf numFmtId="41" fontId="6" fillId="5" borderId="112" xfId="1" applyFont="1" applyFill="1" applyBorder="1" applyAlignment="1">
      <alignment horizontal="right" vertical="center"/>
    </xf>
    <xf numFmtId="41" fontId="6" fillId="5" borderId="71" xfId="1" applyFont="1" applyFill="1" applyBorder="1" applyAlignment="1">
      <alignment horizontal="right" vertical="center"/>
    </xf>
    <xf numFmtId="41" fontId="9" fillId="0" borderId="85" xfId="1" applyFont="1" applyBorder="1" applyAlignment="1">
      <alignment vertical="center" wrapText="1"/>
    </xf>
    <xf numFmtId="41" fontId="9" fillId="0" borderId="51" xfId="1" applyFont="1" applyBorder="1" applyAlignment="1">
      <alignment vertical="center" wrapText="1"/>
    </xf>
    <xf numFmtId="41" fontId="9" fillId="0" borderId="86" xfId="1" applyFont="1" applyBorder="1" applyAlignment="1">
      <alignment vertical="center" wrapText="1"/>
    </xf>
    <xf numFmtId="41" fontId="9" fillId="5" borderId="88" xfId="1" applyFont="1" applyFill="1" applyBorder="1" applyAlignment="1">
      <alignment vertical="center" wrapText="1"/>
    </xf>
    <xf numFmtId="41" fontId="9" fillId="0" borderId="87" xfId="1" applyFont="1" applyBorder="1" applyAlignment="1">
      <alignment vertical="center" wrapText="1"/>
    </xf>
    <xf numFmtId="41" fontId="9" fillId="0" borderId="88" xfId="1" applyFont="1" applyBorder="1" applyAlignment="1">
      <alignment vertical="center" wrapText="1"/>
    </xf>
    <xf numFmtId="41" fontId="9" fillId="0" borderId="96" xfId="1" applyFont="1" applyBorder="1" applyAlignment="1">
      <alignment vertical="center" wrapText="1"/>
    </xf>
    <xf numFmtId="41" fontId="9" fillId="0" borderId="89" xfId="1" applyFont="1" applyBorder="1" applyAlignment="1">
      <alignment vertical="center" wrapText="1"/>
    </xf>
    <xf numFmtId="41" fontId="9" fillId="0" borderId="97" xfId="1" applyFont="1" applyBorder="1" applyAlignment="1">
      <alignment vertical="center" wrapText="1"/>
    </xf>
    <xf numFmtId="41" fontId="9" fillId="0" borderId="90" xfId="1" applyFont="1" applyBorder="1" applyAlignment="1">
      <alignment vertical="center" wrapText="1"/>
    </xf>
    <xf numFmtId="41" fontId="6" fillId="4" borderId="101" xfId="1" applyFont="1" applyFill="1" applyBorder="1" applyAlignment="1">
      <alignment horizontal="center" vertical="center"/>
    </xf>
    <xf numFmtId="41" fontId="9" fillId="0" borderId="61" xfId="1" applyFont="1" applyBorder="1" applyAlignment="1">
      <alignment vertical="center" wrapText="1"/>
    </xf>
    <xf numFmtId="41" fontId="9" fillId="0" borderId="62" xfId="1" applyFont="1" applyBorder="1" applyAlignment="1">
      <alignment vertical="center" wrapText="1"/>
    </xf>
    <xf numFmtId="41" fontId="9" fillId="0" borderId="63" xfId="1" applyFont="1" applyBorder="1" applyAlignment="1">
      <alignment vertical="center" wrapText="1"/>
    </xf>
    <xf numFmtId="41" fontId="9" fillId="5" borderId="16" xfId="1" applyFont="1" applyFill="1" applyBorder="1" applyAlignment="1">
      <alignment vertical="center" wrapText="1"/>
    </xf>
    <xf numFmtId="41" fontId="9" fillId="0" borderId="64" xfId="1" applyFont="1" applyBorder="1" applyAlignment="1">
      <alignment vertical="center" wrapText="1"/>
    </xf>
    <xf numFmtId="41" fontId="9" fillId="0" borderId="16" xfId="1" applyFont="1" applyBorder="1" applyAlignment="1">
      <alignment vertical="center" wrapText="1"/>
    </xf>
    <xf numFmtId="41" fontId="9" fillId="0" borderId="18" xfId="1" applyFont="1" applyBorder="1" applyAlignment="1">
      <alignment vertical="center" wrapText="1"/>
    </xf>
    <xf numFmtId="41" fontId="9" fillId="0" borderId="65" xfId="1" applyFont="1" applyBorder="1" applyAlignment="1">
      <alignment vertical="center" wrapText="1"/>
    </xf>
    <xf numFmtId="41" fontId="9" fillId="0" borderId="84" xfId="1" applyFont="1" applyBorder="1" applyAlignment="1">
      <alignment vertical="center" wrapText="1"/>
    </xf>
    <xf numFmtId="41" fontId="9" fillId="0" borderId="94" xfId="1" applyFont="1" applyBorder="1" applyAlignment="1">
      <alignment vertical="center" wrapText="1"/>
    </xf>
    <xf numFmtId="41" fontId="9" fillId="0" borderId="83" xfId="1" applyFont="1" applyBorder="1" applyAlignment="1">
      <alignment vertical="center" wrapText="1"/>
    </xf>
    <xf numFmtId="41" fontId="9" fillId="0" borderId="15" xfId="1" applyFont="1" applyBorder="1" applyAlignment="1">
      <alignment vertical="center" wrapText="1"/>
    </xf>
    <xf numFmtId="41" fontId="0" fillId="4" borderId="7" xfId="1" applyFont="1" applyFill="1" applyBorder="1" applyAlignment="1">
      <alignment horizontal="center" vertical="center" shrinkToFit="1"/>
    </xf>
    <xf numFmtId="41" fontId="6" fillId="4" borderId="110" xfId="1" applyFont="1" applyFill="1" applyBorder="1" applyAlignment="1">
      <alignment horizontal="center" vertical="center"/>
    </xf>
    <xf numFmtId="41" fontId="6" fillId="4" borderId="101" xfId="1" applyFont="1" applyFill="1" applyBorder="1" applyAlignment="1">
      <alignment horizontal="center" vertical="center"/>
    </xf>
    <xf numFmtId="41" fontId="8" fillId="4" borderId="100" xfId="1" applyFont="1" applyFill="1" applyBorder="1" applyAlignment="1">
      <alignment horizontal="center" vertical="center"/>
    </xf>
    <xf numFmtId="0" fontId="0" fillId="4" borderId="113" xfId="0" applyFill="1" applyBorder="1" applyAlignment="1">
      <alignment horizontal="center" vertical="center"/>
    </xf>
    <xf numFmtId="41" fontId="12" fillId="0" borderId="0" xfId="1" applyFont="1" applyAlignment="1">
      <alignment horizontal="center" vertical="center"/>
    </xf>
    <xf numFmtId="41" fontId="4" fillId="0" borderId="0" xfId="1" applyFont="1" applyAlignment="1">
      <alignment horizontal="center" vertical="center"/>
    </xf>
    <xf numFmtId="41" fontId="6" fillId="4" borderId="114" xfId="1" applyFont="1" applyFill="1" applyBorder="1" applyAlignment="1">
      <alignment horizontal="center" vertical="center"/>
    </xf>
    <xf numFmtId="41" fontId="6" fillId="4" borderId="115" xfId="1" applyFont="1" applyFill="1" applyBorder="1" applyAlignment="1">
      <alignment horizontal="center" vertical="center"/>
    </xf>
    <xf numFmtId="41" fontId="6" fillId="4" borderId="116" xfId="1" applyFont="1" applyFill="1" applyBorder="1" applyAlignment="1">
      <alignment horizontal="center" vertical="center"/>
    </xf>
    <xf numFmtId="41" fontId="6" fillId="4" borderId="117" xfId="1" applyFont="1" applyFill="1" applyBorder="1" applyAlignment="1">
      <alignment horizontal="center" vertical="center"/>
    </xf>
    <xf numFmtId="41" fontId="6" fillId="4" borderId="118" xfId="1" applyFont="1" applyFill="1" applyBorder="1" applyAlignment="1">
      <alignment horizontal="center" vertical="center"/>
    </xf>
    <xf numFmtId="41" fontId="7" fillId="4" borderId="102" xfId="1" applyFont="1" applyFill="1" applyBorder="1" applyAlignment="1">
      <alignment horizontal="center" vertical="center" shrinkToFit="1"/>
    </xf>
    <xf numFmtId="41" fontId="2" fillId="4" borderId="7" xfId="1" applyFont="1" applyFill="1" applyBorder="1" applyAlignment="1">
      <alignment horizontal="center" vertical="center" shrinkToFit="1"/>
    </xf>
    <xf numFmtId="41" fontId="6" fillId="4" borderId="46" xfId="1" applyFont="1" applyFill="1" applyBorder="1" applyAlignment="1">
      <alignment horizontal="center" vertical="center"/>
    </xf>
    <xf numFmtId="41" fontId="2" fillId="4" borderId="109" xfId="1" applyFont="1" applyFill="1" applyBorder="1" applyAlignment="1">
      <alignment horizontal="center" vertical="center"/>
    </xf>
    <xf numFmtId="41" fontId="6" fillId="4" borderId="49" xfId="1" applyFont="1" applyFill="1" applyBorder="1" applyAlignment="1">
      <alignment horizontal="center" vertical="center"/>
    </xf>
    <xf numFmtId="41" fontId="2" fillId="4" borderId="119" xfId="1" applyFont="1" applyFill="1" applyBorder="1" applyAlignment="1">
      <alignment horizontal="center" vertical="center"/>
    </xf>
    <xf numFmtId="41" fontId="6" fillId="4" borderId="100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21" xfId="0" applyFont="1" applyBorder="1" applyAlignment="1">
      <alignment horizontal="center" vertical="center" wrapText="1"/>
    </xf>
    <xf numFmtId="0" fontId="11" fillId="0" borderId="108" xfId="0" applyFont="1" applyBorder="1" applyAlignment="1">
      <alignment horizontal="center" vertical="center" wrapText="1"/>
    </xf>
    <xf numFmtId="0" fontId="11" fillId="0" borderId="122" xfId="0" applyFont="1" applyBorder="1" applyAlignment="1">
      <alignment horizontal="center" vertical="center" wrapText="1"/>
    </xf>
    <xf numFmtId="0" fontId="11" fillId="0" borderId="12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11" fillId="0" borderId="124" xfId="0" applyFont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11" fillId="0" borderId="120" xfId="0" applyFont="1" applyBorder="1" applyAlignment="1">
      <alignment horizontal="center" vertical="center" wrapText="1"/>
    </xf>
    <xf numFmtId="0" fontId="11" fillId="0" borderId="127" xfId="0" applyFont="1" applyBorder="1" applyAlignment="1">
      <alignment horizontal="center" vertical="center" wrapText="1"/>
    </xf>
  </cellXfs>
  <cellStyles count="17">
    <cellStyle name="쉼표 [0]" xfId="1" builtinId="6"/>
    <cellStyle name="표준" xfId="0" builtinId="0"/>
    <cellStyle name="표준 10" xfId="2"/>
    <cellStyle name="표준 11" xfId="3"/>
    <cellStyle name="표준 12" xfId="4"/>
    <cellStyle name="표준 13" xfId="5"/>
    <cellStyle name="표준 14" xfId="6"/>
    <cellStyle name="표준 15" xfId="7"/>
    <cellStyle name="표준 2" xfId="8"/>
    <cellStyle name="표준 2 2" xfId="9"/>
    <cellStyle name="표준 3" xfId="10"/>
    <cellStyle name="표준 4" xfId="11"/>
    <cellStyle name="표준 5" xfId="12"/>
    <cellStyle name="표준 6" xfId="13"/>
    <cellStyle name="표준 7" xfId="14"/>
    <cellStyle name="표준 8" xfId="15"/>
    <cellStyle name="표준 9" xfId="16"/>
  </cellStyles>
  <dxfs count="0"/>
  <tableStyles count="0" defaultTableStyle="TableStyleMedium9" defaultPivotStyle="PivotStyleLight16"/>
  <colors>
    <mruColors>
      <color rgb="FFF6842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:B4"/>
    </sheetView>
  </sheetViews>
  <sheetFormatPr defaultRowHeight="13.5"/>
  <cols>
    <col min="1" max="1" width="4.109375" style="46" customWidth="1"/>
    <col min="2" max="2" width="10.88671875" style="46" bestFit="1" customWidth="1"/>
    <col min="3" max="3" width="8.5546875" style="46" customWidth="1"/>
    <col min="4" max="6" width="7.5546875" style="46" customWidth="1"/>
    <col min="7" max="7" width="8.6640625" style="46" customWidth="1"/>
    <col min="8" max="8" width="8.88671875" style="46" customWidth="1"/>
    <col min="9" max="9" width="8.6640625" style="46" bestFit="1" customWidth="1"/>
    <col min="10" max="10" width="7.88671875" style="46" customWidth="1"/>
    <col min="11" max="11" width="8.6640625" style="46" customWidth="1"/>
    <col min="12" max="12" width="10" style="46" bestFit="1" customWidth="1"/>
    <col min="13" max="13" width="7.109375" style="46" customWidth="1"/>
    <col min="14" max="14" width="8.109375" style="46" customWidth="1"/>
    <col min="15" max="15" width="8.88671875" style="46" customWidth="1"/>
    <col min="16" max="16" width="8.6640625" style="46" customWidth="1"/>
    <col min="17" max="17" width="7.77734375" style="46" customWidth="1"/>
    <col min="18" max="18" width="9.21875" style="46" bestFit="1" customWidth="1"/>
    <col min="19" max="19" width="7.33203125" style="46" customWidth="1"/>
    <col min="20" max="20" width="8.77734375" style="46" customWidth="1"/>
    <col min="21" max="21" width="8" style="46" customWidth="1"/>
    <col min="22" max="26" width="7.6640625" style="46" customWidth="1"/>
    <col min="27" max="27" width="9.44140625" style="46" bestFit="1" customWidth="1"/>
    <col min="28" max="28" width="7.88671875" style="46" customWidth="1"/>
    <col min="29" max="29" width="7.6640625" style="46" customWidth="1"/>
    <col min="30" max="30" width="7.5546875" style="46" customWidth="1"/>
    <col min="31" max="31" width="7.77734375" style="46" customWidth="1"/>
    <col min="32" max="32" width="9.21875" style="46" customWidth="1"/>
    <col min="33" max="33" width="8.5546875" style="46" customWidth="1"/>
    <col min="34" max="35" width="8.6640625" style="46" bestFit="1" customWidth="1"/>
    <col min="36" max="36" width="8.5546875" style="46" customWidth="1"/>
    <col min="37" max="37" width="8.88671875" style="46" bestFit="1" customWidth="1"/>
    <col min="38" max="38" width="8.109375" style="46" customWidth="1"/>
    <col min="39" max="39" width="7.88671875" style="46" customWidth="1"/>
    <col min="40" max="40" width="8.88671875" style="46" bestFit="1" customWidth="1"/>
    <col min="41" max="41" width="9" style="46" bestFit="1" customWidth="1"/>
    <col min="42" max="16384" width="8.88671875" style="46"/>
  </cols>
  <sheetData>
    <row r="1" spans="1:40" ht="25.5">
      <c r="A1" s="211" t="s">
        <v>24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163"/>
    </row>
    <row r="2" spans="1:40" ht="14.25" thickBot="1"/>
    <row r="3" spans="1:40" s="47" customFormat="1" ht="21.75" customHeight="1">
      <c r="A3" s="222" t="s">
        <v>32</v>
      </c>
      <c r="B3" s="220" t="s">
        <v>33</v>
      </c>
      <c r="C3" s="133" t="s">
        <v>2</v>
      </c>
      <c r="D3" s="207" t="s">
        <v>3</v>
      </c>
      <c r="E3" s="208"/>
      <c r="F3" s="193" t="s">
        <v>89</v>
      </c>
      <c r="G3" s="134" t="s">
        <v>4</v>
      </c>
      <c r="H3" s="213" t="s">
        <v>5</v>
      </c>
      <c r="I3" s="214"/>
      <c r="J3" s="215"/>
      <c r="K3" s="207" t="s">
        <v>6</v>
      </c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08"/>
      <c r="AA3" s="135" t="s">
        <v>27</v>
      </c>
      <c r="AB3" s="216" t="s">
        <v>7</v>
      </c>
      <c r="AC3" s="217"/>
      <c r="AD3" s="134" t="s">
        <v>47</v>
      </c>
      <c r="AE3" s="207" t="s">
        <v>48</v>
      </c>
      <c r="AF3" s="224"/>
      <c r="AG3" s="224"/>
      <c r="AH3" s="208"/>
      <c r="AI3" s="207" t="s">
        <v>8</v>
      </c>
      <c r="AJ3" s="208"/>
      <c r="AK3" s="136" t="s">
        <v>29</v>
      </c>
      <c r="AL3" s="136" t="s">
        <v>31</v>
      </c>
      <c r="AM3" s="209" t="s">
        <v>30</v>
      </c>
      <c r="AN3" s="210"/>
    </row>
    <row r="4" spans="1:40" s="47" customFormat="1" ht="23.25" customHeight="1" thickBot="1">
      <c r="A4" s="223"/>
      <c r="B4" s="221"/>
      <c r="C4" s="218" t="s">
        <v>85</v>
      </c>
      <c r="D4" s="219"/>
      <c r="E4" s="175" t="s">
        <v>77</v>
      </c>
      <c r="F4" s="206" t="s">
        <v>90</v>
      </c>
      <c r="G4" s="137" t="s">
        <v>25</v>
      </c>
      <c r="H4" s="138" t="s">
        <v>83</v>
      </c>
      <c r="I4" s="139" t="s">
        <v>28</v>
      </c>
      <c r="J4" s="140" t="s">
        <v>81</v>
      </c>
      <c r="K4" s="138" t="s">
        <v>26</v>
      </c>
      <c r="L4" s="141" t="s">
        <v>0</v>
      </c>
      <c r="M4" s="141" t="s">
        <v>53</v>
      </c>
      <c r="N4" s="141" t="s">
        <v>54</v>
      </c>
      <c r="O4" s="141" t="s">
        <v>55</v>
      </c>
      <c r="P4" s="141" t="s">
        <v>56</v>
      </c>
      <c r="Q4" s="141" t="s">
        <v>57</v>
      </c>
      <c r="R4" s="139" t="s">
        <v>58</v>
      </c>
      <c r="S4" s="139" t="s">
        <v>59</v>
      </c>
      <c r="T4" s="139" t="s">
        <v>60</v>
      </c>
      <c r="U4" s="139" t="s">
        <v>61</v>
      </c>
      <c r="V4" s="164" t="s">
        <v>62</v>
      </c>
      <c r="W4" s="141" t="s">
        <v>78</v>
      </c>
      <c r="X4" s="141" t="s">
        <v>84</v>
      </c>
      <c r="Y4" s="141" t="s">
        <v>87</v>
      </c>
      <c r="Z4" s="140" t="s">
        <v>88</v>
      </c>
      <c r="AA4" s="142" t="s">
        <v>63</v>
      </c>
      <c r="AB4" s="143" t="s">
        <v>64</v>
      </c>
      <c r="AC4" s="141" t="s">
        <v>65</v>
      </c>
      <c r="AD4" s="137" t="s">
        <v>66</v>
      </c>
      <c r="AE4" s="164" t="s">
        <v>80</v>
      </c>
      <c r="AF4" s="139" t="s">
        <v>67</v>
      </c>
      <c r="AG4" s="139" t="s">
        <v>68</v>
      </c>
      <c r="AH4" s="144" t="s">
        <v>69</v>
      </c>
      <c r="AI4" s="177" t="s">
        <v>1</v>
      </c>
      <c r="AJ4" s="140" t="s">
        <v>79</v>
      </c>
      <c r="AK4" s="145" t="s">
        <v>70</v>
      </c>
      <c r="AL4" s="145" t="s">
        <v>71</v>
      </c>
      <c r="AM4" s="146" t="s">
        <v>72</v>
      </c>
      <c r="AN4" s="147" t="s">
        <v>51</v>
      </c>
    </row>
    <row r="5" spans="1:40" s="57" customFormat="1" ht="29.25" customHeight="1" thickTop="1">
      <c r="A5" s="148" t="s">
        <v>9</v>
      </c>
      <c r="B5" s="149">
        <f>SUM(C5:AN5)</f>
        <v>399068</v>
      </c>
      <c r="C5" s="48">
        <f>SUM(C6:C28)</f>
        <v>16267</v>
      </c>
      <c r="D5" s="49">
        <f t="shared" ref="D5:AN5" si="0">SUM(D6:D28)</f>
        <v>8871</v>
      </c>
      <c r="E5" s="49">
        <f t="shared" si="0"/>
        <v>2978</v>
      </c>
      <c r="F5" s="49">
        <f t="shared" si="0"/>
        <v>68</v>
      </c>
      <c r="G5" s="180">
        <f t="shared" si="0"/>
        <v>17416</v>
      </c>
      <c r="H5" s="48">
        <f t="shared" si="0"/>
        <v>17836</v>
      </c>
      <c r="I5" s="160">
        <f t="shared" si="0"/>
        <v>3029</v>
      </c>
      <c r="J5" s="48">
        <f t="shared" si="0"/>
        <v>1266</v>
      </c>
      <c r="K5" s="51">
        <f t="shared" si="0"/>
        <v>19982</v>
      </c>
      <c r="L5" s="160">
        <f t="shared" si="0"/>
        <v>169919</v>
      </c>
      <c r="M5" s="160">
        <f t="shared" si="0"/>
        <v>7679</v>
      </c>
      <c r="N5" s="160">
        <f t="shared" si="0"/>
        <v>20764</v>
      </c>
      <c r="O5" s="160">
        <f t="shared" si="0"/>
        <v>21834</v>
      </c>
      <c r="P5" s="50">
        <f t="shared" si="0"/>
        <v>9931</v>
      </c>
      <c r="Q5" s="181">
        <f t="shared" si="0"/>
        <v>14806</v>
      </c>
      <c r="R5" s="50">
        <f t="shared" si="0"/>
        <v>8246</v>
      </c>
      <c r="S5" s="50">
        <f t="shared" si="0"/>
        <v>500</v>
      </c>
      <c r="T5" s="160">
        <f t="shared" si="0"/>
        <v>1890</v>
      </c>
      <c r="U5" s="160">
        <f t="shared" si="0"/>
        <v>8892</v>
      </c>
      <c r="V5" s="181">
        <f t="shared" si="0"/>
        <v>6150</v>
      </c>
      <c r="W5" s="101">
        <f t="shared" si="0"/>
        <v>1000</v>
      </c>
      <c r="X5" s="101">
        <f t="shared" si="0"/>
        <v>4570</v>
      </c>
      <c r="Y5" s="101">
        <f t="shared" si="0"/>
        <v>25</v>
      </c>
      <c r="Z5" s="52">
        <f t="shared" si="0"/>
        <v>100</v>
      </c>
      <c r="AA5" s="48">
        <f t="shared" si="0"/>
        <v>3300</v>
      </c>
      <c r="AB5" s="51">
        <f t="shared" si="0"/>
        <v>4650</v>
      </c>
      <c r="AC5" s="53">
        <f t="shared" si="0"/>
        <v>3020</v>
      </c>
      <c r="AD5" s="161">
        <f t="shared" si="0"/>
        <v>470</v>
      </c>
      <c r="AE5" s="54">
        <f t="shared" si="0"/>
        <v>3400</v>
      </c>
      <c r="AF5" s="160">
        <f t="shared" si="0"/>
        <v>4500</v>
      </c>
      <c r="AG5" s="50">
        <f t="shared" si="0"/>
        <v>66</v>
      </c>
      <c r="AH5" s="102">
        <f t="shared" si="0"/>
        <v>4058</v>
      </c>
      <c r="AI5" s="54">
        <f t="shared" si="0"/>
        <v>2600</v>
      </c>
      <c r="AJ5" s="179">
        <f t="shared" si="0"/>
        <v>531</v>
      </c>
      <c r="AK5" s="182">
        <f t="shared" si="0"/>
        <v>5890</v>
      </c>
      <c r="AL5" s="55">
        <f t="shared" si="0"/>
        <v>200</v>
      </c>
      <c r="AM5" s="55">
        <f t="shared" si="0"/>
        <v>2184</v>
      </c>
      <c r="AN5" s="56">
        <f t="shared" si="0"/>
        <v>180</v>
      </c>
    </row>
    <row r="6" spans="1:40" s="69" customFormat="1" ht="29.25" customHeight="1">
      <c r="A6" s="150" t="s">
        <v>10</v>
      </c>
      <c r="B6" s="151">
        <f t="shared" ref="B6:B20" si="1">SUM(C6:AI6)</f>
        <v>8833</v>
      </c>
      <c r="C6" s="58">
        <v>508</v>
      </c>
      <c r="D6" s="59">
        <v>0</v>
      </c>
      <c r="E6" s="59">
        <v>0</v>
      </c>
      <c r="F6" s="59">
        <v>0</v>
      </c>
      <c r="G6" s="60">
        <v>0</v>
      </c>
      <c r="H6" s="61">
        <v>0</v>
      </c>
      <c r="I6" s="62">
        <v>0</v>
      </c>
      <c r="J6" s="63">
        <v>0</v>
      </c>
      <c r="K6" s="61">
        <v>8325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2">
        <v>0</v>
      </c>
      <c r="S6" s="62">
        <v>0</v>
      </c>
      <c r="T6" s="62">
        <v>0</v>
      </c>
      <c r="U6" s="58">
        <v>0</v>
      </c>
      <c r="V6" s="58">
        <v>0</v>
      </c>
      <c r="W6" s="64">
        <v>0</v>
      </c>
      <c r="X6" s="64">
        <v>0</v>
      </c>
      <c r="Y6" s="64"/>
      <c r="Z6" s="63"/>
      <c r="AA6" s="65">
        <v>0</v>
      </c>
      <c r="AB6" s="66">
        <v>0</v>
      </c>
      <c r="AC6" s="64">
        <v>0</v>
      </c>
      <c r="AD6" s="67">
        <v>0</v>
      </c>
      <c r="AE6" s="58">
        <v>0</v>
      </c>
      <c r="AF6" s="62">
        <v>0</v>
      </c>
      <c r="AG6" s="62">
        <v>0</v>
      </c>
      <c r="AH6" s="58">
        <v>0</v>
      </c>
      <c r="AI6" s="59">
        <v>0</v>
      </c>
      <c r="AJ6" s="63">
        <v>0</v>
      </c>
      <c r="AK6" s="68">
        <v>0</v>
      </c>
      <c r="AL6" s="68">
        <v>0</v>
      </c>
      <c r="AM6" s="108">
        <v>0</v>
      </c>
      <c r="AN6" s="104">
        <v>0</v>
      </c>
    </row>
    <row r="7" spans="1:40" s="69" customFormat="1" ht="29.25" customHeight="1">
      <c r="A7" s="152" t="s">
        <v>11</v>
      </c>
      <c r="B7" s="153">
        <f t="shared" si="1"/>
        <v>2373</v>
      </c>
      <c r="C7" s="70">
        <v>1000</v>
      </c>
      <c r="D7" s="71">
        <v>0</v>
      </c>
      <c r="E7" s="71">
        <v>0</v>
      </c>
      <c r="F7" s="71">
        <v>0</v>
      </c>
      <c r="G7" s="72">
        <v>0</v>
      </c>
      <c r="H7" s="73">
        <v>498</v>
      </c>
      <c r="I7" s="74">
        <v>0</v>
      </c>
      <c r="J7" s="75">
        <v>0</v>
      </c>
      <c r="K7" s="73">
        <v>650</v>
      </c>
      <c r="L7" s="76">
        <v>225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4">
        <v>0</v>
      </c>
      <c r="S7" s="74">
        <v>0</v>
      </c>
      <c r="T7" s="74">
        <v>0</v>
      </c>
      <c r="U7" s="70">
        <v>0</v>
      </c>
      <c r="V7" s="70">
        <v>0</v>
      </c>
      <c r="W7" s="76">
        <v>0</v>
      </c>
      <c r="X7" s="76">
        <v>0</v>
      </c>
      <c r="Y7" s="76"/>
      <c r="Z7" s="75"/>
      <c r="AA7" s="77">
        <v>0</v>
      </c>
      <c r="AB7" s="78">
        <v>0</v>
      </c>
      <c r="AC7" s="76">
        <v>0</v>
      </c>
      <c r="AD7" s="72" t="s">
        <v>52</v>
      </c>
      <c r="AE7" s="70">
        <v>0</v>
      </c>
      <c r="AF7" s="74">
        <v>0</v>
      </c>
      <c r="AG7" s="74">
        <v>0</v>
      </c>
      <c r="AH7" s="70">
        <v>0</v>
      </c>
      <c r="AI7" s="71">
        <v>0</v>
      </c>
      <c r="AJ7" s="75">
        <v>0</v>
      </c>
      <c r="AK7" s="79">
        <v>0</v>
      </c>
      <c r="AL7" s="79">
        <v>0</v>
      </c>
      <c r="AM7" s="109">
        <v>0</v>
      </c>
      <c r="AN7" s="105">
        <v>0</v>
      </c>
    </row>
    <row r="8" spans="1:40" s="69" customFormat="1" ht="29.25" customHeight="1">
      <c r="A8" s="152" t="s">
        <v>12</v>
      </c>
      <c r="B8" s="153">
        <f t="shared" si="1"/>
        <v>2905</v>
      </c>
      <c r="C8" s="70">
        <v>854</v>
      </c>
      <c r="D8" s="71">
        <v>0</v>
      </c>
      <c r="E8" s="71">
        <v>0</v>
      </c>
      <c r="F8" s="71">
        <v>0</v>
      </c>
      <c r="G8" s="72">
        <v>413</v>
      </c>
      <c r="H8" s="73">
        <v>1124</v>
      </c>
      <c r="I8" s="74">
        <v>0</v>
      </c>
      <c r="J8" s="75">
        <v>0</v>
      </c>
      <c r="K8" s="73">
        <v>311</v>
      </c>
      <c r="L8" s="76">
        <v>203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4">
        <v>0</v>
      </c>
      <c r="S8" s="74">
        <v>0</v>
      </c>
      <c r="T8" s="74">
        <v>0</v>
      </c>
      <c r="U8" s="70">
        <v>0</v>
      </c>
      <c r="V8" s="70">
        <v>0</v>
      </c>
      <c r="W8" s="76">
        <v>0</v>
      </c>
      <c r="X8" s="76">
        <v>0</v>
      </c>
      <c r="Y8" s="76"/>
      <c r="Z8" s="75"/>
      <c r="AA8" s="77">
        <v>0</v>
      </c>
      <c r="AB8" s="78">
        <v>0</v>
      </c>
      <c r="AC8" s="76">
        <v>0</v>
      </c>
      <c r="AD8" s="72" t="s">
        <v>52</v>
      </c>
      <c r="AE8" s="70">
        <v>0</v>
      </c>
      <c r="AF8" s="74">
        <v>0</v>
      </c>
      <c r="AG8" s="74">
        <v>0</v>
      </c>
      <c r="AH8" s="70">
        <v>0</v>
      </c>
      <c r="AI8" s="71">
        <v>0</v>
      </c>
      <c r="AJ8" s="75">
        <v>0</v>
      </c>
      <c r="AK8" s="79">
        <v>0</v>
      </c>
      <c r="AL8" s="79">
        <v>0</v>
      </c>
      <c r="AM8" s="109">
        <v>0</v>
      </c>
      <c r="AN8" s="105">
        <v>0</v>
      </c>
    </row>
    <row r="9" spans="1:40" s="69" customFormat="1" ht="29.25" customHeight="1">
      <c r="A9" s="152" t="s">
        <v>13</v>
      </c>
      <c r="B9" s="153">
        <f t="shared" si="1"/>
        <v>6969</v>
      </c>
      <c r="C9" s="70">
        <v>2248</v>
      </c>
      <c r="D9" s="71">
        <v>504</v>
      </c>
      <c r="E9" s="71">
        <v>0</v>
      </c>
      <c r="F9" s="71">
        <v>0</v>
      </c>
      <c r="G9" s="72">
        <v>1796</v>
      </c>
      <c r="H9" s="73">
        <v>956</v>
      </c>
      <c r="I9" s="74">
        <v>0</v>
      </c>
      <c r="J9" s="75">
        <v>0</v>
      </c>
      <c r="K9" s="73">
        <v>1451</v>
      </c>
      <c r="L9" s="76">
        <v>14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4">
        <v>0</v>
      </c>
      <c r="S9" s="74">
        <v>0</v>
      </c>
      <c r="T9" s="74">
        <v>0</v>
      </c>
      <c r="U9" s="70">
        <v>0</v>
      </c>
      <c r="V9" s="70">
        <v>0</v>
      </c>
      <c r="W9" s="76">
        <v>0</v>
      </c>
      <c r="X9" s="76">
        <v>0</v>
      </c>
      <c r="Y9" s="76"/>
      <c r="Z9" s="75"/>
      <c r="AA9" s="77">
        <v>0</v>
      </c>
      <c r="AB9" s="78">
        <v>0</v>
      </c>
      <c r="AC9" s="76">
        <v>0</v>
      </c>
      <c r="AD9" s="72" t="s">
        <v>52</v>
      </c>
      <c r="AE9" s="70">
        <v>0</v>
      </c>
      <c r="AF9" s="74">
        <v>0</v>
      </c>
      <c r="AG9" s="74">
        <v>0</v>
      </c>
      <c r="AH9" s="70">
        <v>0</v>
      </c>
      <c r="AI9" s="71">
        <v>0</v>
      </c>
      <c r="AJ9" s="75">
        <v>0</v>
      </c>
      <c r="AK9" s="79">
        <v>0</v>
      </c>
      <c r="AL9" s="79">
        <v>0</v>
      </c>
      <c r="AM9" s="109">
        <v>0</v>
      </c>
      <c r="AN9" s="105">
        <v>0</v>
      </c>
    </row>
    <row r="10" spans="1:40" s="69" customFormat="1" ht="29.25" customHeight="1">
      <c r="A10" s="152" t="s">
        <v>14</v>
      </c>
      <c r="B10" s="153">
        <f t="shared" si="1"/>
        <v>9501</v>
      </c>
      <c r="C10" s="70">
        <v>2035</v>
      </c>
      <c r="D10" s="71">
        <v>1515</v>
      </c>
      <c r="E10" s="71">
        <v>0</v>
      </c>
      <c r="F10" s="71">
        <v>0</v>
      </c>
      <c r="G10" s="72">
        <v>2016</v>
      </c>
      <c r="H10" s="73">
        <v>1000</v>
      </c>
      <c r="I10" s="74">
        <v>0</v>
      </c>
      <c r="J10" s="75">
        <v>0</v>
      </c>
      <c r="K10" s="73">
        <v>1286</v>
      </c>
      <c r="L10" s="76">
        <v>1149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4">
        <v>0</v>
      </c>
      <c r="S10" s="74">
        <v>0</v>
      </c>
      <c r="T10" s="74">
        <v>0</v>
      </c>
      <c r="U10" s="70">
        <v>0</v>
      </c>
      <c r="V10" s="70">
        <v>0</v>
      </c>
      <c r="W10" s="76">
        <v>0</v>
      </c>
      <c r="X10" s="76">
        <v>0</v>
      </c>
      <c r="Y10" s="76"/>
      <c r="Z10" s="75"/>
      <c r="AA10" s="77">
        <v>0</v>
      </c>
      <c r="AB10" s="78">
        <v>500</v>
      </c>
      <c r="AC10" s="76">
        <v>0</v>
      </c>
      <c r="AD10" s="72" t="s">
        <v>52</v>
      </c>
      <c r="AE10" s="70">
        <v>0</v>
      </c>
      <c r="AF10" s="74">
        <v>0</v>
      </c>
      <c r="AG10" s="74">
        <v>0</v>
      </c>
      <c r="AH10" s="70">
        <v>0</v>
      </c>
      <c r="AI10" s="71">
        <v>0</v>
      </c>
      <c r="AJ10" s="75">
        <v>0</v>
      </c>
      <c r="AK10" s="79">
        <v>0</v>
      </c>
      <c r="AL10" s="79">
        <v>0</v>
      </c>
      <c r="AM10" s="109">
        <v>0</v>
      </c>
      <c r="AN10" s="105">
        <v>0</v>
      </c>
    </row>
    <row r="11" spans="1:40" s="69" customFormat="1" ht="29.25" customHeight="1">
      <c r="A11" s="152" t="s">
        <v>15</v>
      </c>
      <c r="B11" s="153">
        <f t="shared" si="1"/>
        <v>8723</v>
      </c>
      <c r="C11" s="70">
        <v>1400</v>
      </c>
      <c r="D11" s="71">
        <v>1300</v>
      </c>
      <c r="E11" s="71">
        <v>0</v>
      </c>
      <c r="F11" s="71">
        <v>0</v>
      </c>
      <c r="G11" s="72">
        <v>2010</v>
      </c>
      <c r="H11" s="73">
        <v>1570</v>
      </c>
      <c r="I11" s="74">
        <v>0</v>
      </c>
      <c r="J11" s="75">
        <v>0</v>
      </c>
      <c r="K11" s="73">
        <v>1100</v>
      </c>
      <c r="L11" s="76">
        <v>1343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4">
        <v>0</v>
      </c>
      <c r="S11" s="74">
        <v>0</v>
      </c>
      <c r="T11" s="74">
        <v>0</v>
      </c>
      <c r="U11" s="70">
        <v>0</v>
      </c>
      <c r="V11" s="70">
        <v>0</v>
      </c>
      <c r="W11" s="76">
        <v>0</v>
      </c>
      <c r="X11" s="76">
        <v>0</v>
      </c>
      <c r="Y11" s="76"/>
      <c r="Z11" s="75"/>
      <c r="AA11" s="77">
        <v>0</v>
      </c>
      <c r="AB11" s="78">
        <v>0</v>
      </c>
      <c r="AC11" s="76">
        <v>0</v>
      </c>
      <c r="AD11" s="72" t="s">
        <v>52</v>
      </c>
      <c r="AE11" s="70">
        <v>0</v>
      </c>
      <c r="AF11" s="74">
        <v>0</v>
      </c>
      <c r="AG11" s="74">
        <v>0</v>
      </c>
      <c r="AH11" s="70">
        <v>0</v>
      </c>
      <c r="AI11" s="71">
        <v>0</v>
      </c>
      <c r="AJ11" s="75">
        <v>0</v>
      </c>
      <c r="AK11" s="79">
        <v>0</v>
      </c>
      <c r="AL11" s="79">
        <v>0</v>
      </c>
      <c r="AM11" s="109">
        <v>0</v>
      </c>
      <c r="AN11" s="105">
        <v>0</v>
      </c>
    </row>
    <row r="12" spans="1:40" s="69" customFormat="1" ht="29.25" customHeight="1">
      <c r="A12" s="152" t="s">
        <v>16</v>
      </c>
      <c r="B12" s="153">
        <f t="shared" si="1"/>
        <v>8851</v>
      </c>
      <c r="C12" s="70">
        <v>2060</v>
      </c>
      <c r="D12" s="71">
        <v>998</v>
      </c>
      <c r="E12" s="71">
        <v>0</v>
      </c>
      <c r="F12" s="71">
        <v>0</v>
      </c>
      <c r="G12" s="72">
        <v>1513</v>
      </c>
      <c r="H12" s="73">
        <v>0</v>
      </c>
      <c r="I12" s="74">
        <v>0</v>
      </c>
      <c r="J12" s="75">
        <v>0</v>
      </c>
      <c r="K12" s="73">
        <v>662</v>
      </c>
      <c r="L12" s="76">
        <v>2868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4">
        <v>0</v>
      </c>
      <c r="S12" s="74">
        <v>0</v>
      </c>
      <c r="T12" s="74">
        <v>0</v>
      </c>
      <c r="U12" s="70">
        <v>0</v>
      </c>
      <c r="V12" s="70">
        <v>0</v>
      </c>
      <c r="W12" s="76">
        <v>0</v>
      </c>
      <c r="X12" s="76">
        <v>0</v>
      </c>
      <c r="Y12" s="76"/>
      <c r="Z12" s="75"/>
      <c r="AA12" s="77">
        <v>0</v>
      </c>
      <c r="AB12" s="78">
        <v>750</v>
      </c>
      <c r="AC12" s="76">
        <v>0</v>
      </c>
      <c r="AD12" s="72" t="s">
        <v>52</v>
      </c>
      <c r="AE12" s="70">
        <v>0</v>
      </c>
      <c r="AF12" s="74">
        <v>0</v>
      </c>
      <c r="AG12" s="74">
        <v>0</v>
      </c>
      <c r="AH12" s="70">
        <v>0</v>
      </c>
      <c r="AI12" s="71">
        <v>0</v>
      </c>
      <c r="AJ12" s="75">
        <v>0</v>
      </c>
      <c r="AK12" s="79">
        <v>0</v>
      </c>
      <c r="AL12" s="79">
        <v>0</v>
      </c>
      <c r="AM12" s="109">
        <v>0</v>
      </c>
      <c r="AN12" s="105">
        <v>0</v>
      </c>
    </row>
    <row r="13" spans="1:40" s="69" customFormat="1" ht="29.25" customHeight="1">
      <c r="A13" s="152" t="s">
        <v>17</v>
      </c>
      <c r="B13" s="153">
        <f t="shared" si="1"/>
        <v>11900</v>
      </c>
      <c r="C13" s="70">
        <v>2090</v>
      </c>
      <c r="D13" s="71">
        <v>1540</v>
      </c>
      <c r="E13" s="71">
        <v>0</v>
      </c>
      <c r="F13" s="71">
        <v>0</v>
      </c>
      <c r="G13" s="72">
        <v>755</v>
      </c>
      <c r="H13" s="73">
        <v>1619</v>
      </c>
      <c r="I13" s="74">
        <v>0</v>
      </c>
      <c r="J13" s="75">
        <v>0</v>
      </c>
      <c r="K13" s="73">
        <v>0</v>
      </c>
      <c r="L13" s="76">
        <v>5196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4">
        <v>0</v>
      </c>
      <c r="S13" s="74">
        <v>0</v>
      </c>
      <c r="T13" s="74">
        <v>0</v>
      </c>
      <c r="U13" s="70">
        <v>0</v>
      </c>
      <c r="V13" s="70">
        <v>0</v>
      </c>
      <c r="W13" s="76">
        <v>0</v>
      </c>
      <c r="X13" s="76">
        <v>0</v>
      </c>
      <c r="Y13" s="76"/>
      <c r="Z13" s="75"/>
      <c r="AA13" s="77">
        <v>0</v>
      </c>
      <c r="AB13" s="78">
        <v>700</v>
      </c>
      <c r="AC13" s="76">
        <v>0</v>
      </c>
      <c r="AD13" s="72" t="s">
        <v>52</v>
      </c>
      <c r="AE13" s="70">
        <v>0</v>
      </c>
      <c r="AF13" s="74">
        <v>0</v>
      </c>
      <c r="AG13" s="74">
        <v>0</v>
      </c>
      <c r="AH13" s="70">
        <v>0</v>
      </c>
      <c r="AI13" s="71">
        <v>0</v>
      </c>
      <c r="AJ13" s="75">
        <v>0</v>
      </c>
      <c r="AK13" s="79">
        <v>0</v>
      </c>
      <c r="AL13" s="79">
        <v>0</v>
      </c>
      <c r="AM13" s="109">
        <v>0</v>
      </c>
      <c r="AN13" s="105">
        <v>0</v>
      </c>
    </row>
    <row r="14" spans="1:40" s="69" customFormat="1" ht="29.25" customHeight="1">
      <c r="A14" s="152" t="s">
        <v>18</v>
      </c>
      <c r="B14" s="153">
        <f t="shared" si="1"/>
        <v>11966</v>
      </c>
      <c r="C14" s="70">
        <v>1421</v>
      </c>
      <c r="D14" s="71">
        <v>1514</v>
      </c>
      <c r="E14" s="71">
        <v>0</v>
      </c>
      <c r="F14" s="71">
        <v>0</v>
      </c>
      <c r="G14" s="72">
        <v>183</v>
      </c>
      <c r="H14" s="73">
        <v>1735</v>
      </c>
      <c r="I14" s="74">
        <v>0</v>
      </c>
      <c r="J14" s="75">
        <v>0</v>
      </c>
      <c r="K14" s="73">
        <v>0</v>
      </c>
      <c r="L14" s="76">
        <v>6413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4">
        <v>0</v>
      </c>
      <c r="S14" s="74">
        <v>0</v>
      </c>
      <c r="T14" s="74">
        <v>0</v>
      </c>
      <c r="U14" s="70">
        <v>0</v>
      </c>
      <c r="V14" s="70">
        <v>0</v>
      </c>
      <c r="W14" s="76">
        <v>0</v>
      </c>
      <c r="X14" s="76">
        <v>0</v>
      </c>
      <c r="Y14" s="76"/>
      <c r="Z14" s="75"/>
      <c r="AA14" s="77">
        <v>0</v>
      </c>
      <c r="AB14" s="78">
        <v>500</v>
      </c>
      <c r="AC14" s="76">
        <v>0</v>
      </c>
      <c r="AD14" s="72" t="s">
        <v>52</v>
      </c>
      <c r="AE14" s="70">
        <v>0</v>
      </c>
      <c r="AF14" s="74">
        <v>0</v>
      </c>
      <c r="AG14" s="74">
        <v>0</v>
      </c>
      <c r="AH14" s="70">
        <v>0</v>
      </c>
      <c r="AI14" s="71">
        <v>200</v>
      </c>
      <c r="AJ14" s="75">
        <v>0</v>
      </c>
      <c r="AK14" s="79">
        <v>0</v>
      </c>
      <c r="AL14" s="79">
        <v>0</v>
      </c>
      <c r="AM14" s="109">
        <v>0</v>
      </c>
      <c r="AN14" s="105">
        <v>0</v>
      </c>
    </row>
    <row r="15" spans="1:40" s="69" customFormat="1" ht="29.25" customHeight="1">
      <c r="A15" s="152" t="s">
        <v>19</v>
      </c>
      <c r="B15" s="153">
        <f t="shared" si="1"/>
        <v>12923</v>
      </c>
      <c r="C15" s="80">
        <v>1612</v>
      </c>
      <c r="D15" s="81">
        <v>1500</v>
      </c>
      <c r="E15" s="81">
        <v>0</v>
      </c>
      <c r="F15" s="81">
        <v>0</v>
      </c>
      <c r="G15" s="82">
        <v>170</v>
      </c>
      <c r="H15" s="83">
        <v>1717</v>
      </c>
      <c r="I15" s="84">
        <v>0</v>
      </c>
      <c r="J15" s="85">
        <v>0</v>
      </c>
      <c r="K15" s="83">
        <v>0</v>
      </c>
      <c r="L15" s="86">
        <v>6024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4">
        <v>0</v>
      </c>
      <c r="S15" s="84">
        <v>0</v>
      </c>
      <c r="T15" s="84">
        <v>0</v>
      </c>
      <c r="U15" s="80">
        <v>0</v>
      </c>
      <c r="V15" s="80">
        <v>0</v>
      </c>
      <c r="W15" s="86">
        <v>0</v>
      </c>
      <c r="X15" s="86">
        <v>0</v>
      </c>
      <c r="Y15" s="86"/>
      <c r="Z15" s="85"/>
      <c r="AA15" s="87">
        <v>0</v>
      </c>
      <c r="AB15" s="88">
        <v>700</v>
      </c>
      <c r="AC15" s="86">
        <v>0</v>
      </c>
      <c r="AD15" s="82" t="s">
        <v>52</v>
      </c>
      <c r="AE15" s="80">
        <v>0</v>
      </c>
      <c r="AF15" s="84">
        <v>0</v>
      </c>
      <c r="AG15" s="84">
        <v>0</v>
      </c>
      <c r="AH15" s="80">
        <v>0</v>
      </c>
      <c r="AI15" s="81">
        <v>1200</v>
      </c>
      <c r="AJ15" s="85">
        <v>0</v>
      </c>
      <c r="AK15" s="79">
        <v>0</v>
      </c>
      <c r="AL15" s="79">
        <v>0</v>
      </c>
      <c r="AM15" s="109">
        <v>0</v>
      </c>
      <c r="AN15" s="105">
        <v>0</v>
      </c>
    </row>
    <row r="16" spans="1:40" s="69" customFormat="1" ht="29.25" customHeight="1">
      <c r="A16" s="152" t="s">
        <v>20</v>
      </c>
      <c r="B16" s="153">
        <f t="shared" si="1"/>
        <v>12910</v>
      </c>
      <c r="C16" s="80">
        <v>1039</v>
      </c>
      <c r="D16" s="81">
        <v>0</v>
      </c>
      <c r="E16" s="81">
        <v>0</v>
      </c>
      <c r="F16" s="81">
        <v>0</v>
      </c>
      <c r="G16" s="82">
        <v>495</v>
      </c>
      <c r="H16" s="83">
        <v>1377</v>
      </c>
      <c r="I16" s="84">
        <v>0</v>
      </c>
      <c r="J16" s="85">
        <v>0</v>
      </c>
      <c r="K16" s="83">
        <v>0</v>
      </c>
      <c r="L16" s="86">
        <v>8099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4">
        <v>0</v>
      </c>
      <c r="S16" s="84">
        <v>0</v>
      </c>
      <c r="T16" s="84">
        <v>0</v>
      </c>
      <c r="U16" s="80">
        <v>0</v>
      </c>
      <c r="V16" s="80">
        <v>0</v>
      </c>
      <c r="W16" s="86">
        <v>0</v>
      </c>
      <c r="X16" s="86">
        <v>0</v>
      </c>
      <c r="Y16" s="86"/>
      <c r="Z16" s="85"/>
      <c r="AA16" s="87">
        <v>0</v>
      </c>
      <c r="AB16" s="88">
        <v>700</v>
      </c>
      <c r="AC16" s="86">
        <v>0</v>
      </c>
      <c r="AD16" s="82" t="s">
        <v>52</v>
      </c>
      <c r="AE16" s="80">
        <v>0</v>
      </c>
      <c r="AF16" s="84">
        <v>0</v>
      </c>
      <c r="AG16" s="84">
        <v>0</v>
      </c>
      <c r="AH16" s="80">
        <v>0</v>
      </c>
      <c r="AI16" s="81">
        <v>1200</v>
      </c>
      <c r="AJ16" s="85">
        <v>0</v>
      </c>
      <c r="AK16" s="79">
        <v>0</v>
      </c>
      <c r="AL16" s="79">
        <v>0</v>
      </c>
      <c r="AM16" s="109">
        <v>0</v>
      </c>
      <c r="AN16" s="105">
        <v>0</v>
      </c>
    </row>
    <row r="17" spans="1:40" s="69" customFormat="1" ht="29.25" customHeight="1">
      <c r="A17" s="152" t="s">
        <v>21</v>
      </c>
      <c r="B17" s="153">
        <f t="shared" si="1"/>
        <v>9379</v>
      </c>
      <c r="C17" s="80">
        <v>0</v>
      </c>
      <c r="D17" s="81">
        <v>0</v>
      </c>
      <c r="E17" s="81">
        <v>0</v>
      </c>
      <c r="F17" s="81">
        <v>0</v>
      </c>
      <c r="G17" s="82">
        <v>602</v>
      </c>
      <c r="H17" s="83">
        <v>630</v>
      </c>
      <c r="I17" s="84">
        <v>0</v>
      </c>
      <c r="J17" s="85">
        <v>0</v>
      </c>
      <c r="K17" s="83">
        <v>0</v>
      </c>
      <c r="L17" s="86">
        <v>7347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4">
        <v>0</v>
      </c>
      <c r="S17" s="84">
        <v>0</v>
      </c>
      <c r="T17" s="84">
        <v>0</v>
      </c>
      <c r="U17" s="80">
        <v>0</v>
      </c>
      <c r="V17" s="80">
        <v>0</v>
      </c>
      <c r="W17" s="86">
        <v>0</v>
      </c>
      <c r="X17" s="86">
        <v>0</v>
      </c>
      <c r="Y17" s="86"/>
      <c r="Z17" s="85"/>
      <c r="AA17" s="87">
        <v>0</v>
      </c>
      <c r="AB17" s="88">
        <v>800</v>
      </c>
      <c r="AC17" s="86">
        <v>0</v>
      </c>
      <c r="AD17" s="82" t="s">
        <v>52</v>
      </c>
      <c r="AE17" s="80">
        <v>0</v>
      </c>
      <c r="AF17" s="84">
        <v>0</v>
      </c>
      <c r="AG17" s="84">
        <v>0</v>
      </c>
      <c r="AH17" s="80">
        <v>0</v>
      </c>
      <c r="AI17" s="81">
        <v>0</v>
      </c>
      <c r="AJ17" s="85">
        <v>0</v>
      </c>
      <c r="AK17" s="79">
        <v>0</v>
      </c>
      <c r="AL17" s="79">
        <v>0</v>
      </c>
      <c r="AM17" s="109">
        <v>0</v>
      </c>
      <c r="AN17" s="105">
        <v>0</v>
      </c>
    </row>
    <row r="18" spans="1:40" s="69" customFormat="1" ht="29.25" customHeight="1">
      <c r="A18" s="152" t="s">
        <v>22</v>
      </c>
      <c r="B18" s="153">
        <f t="shared" si="1"/>
        <v>10346</v>
      </c>
      <c r="C18" s="80">
        <v>0</v>
      </c>
      <c r="D18" s="81">
        <v>0</v>
      </c>
      <c r="E18" s="81">
        <v>0</v>
      </c>
      <c r="F18" s="81">
        <v>0</v>
      </c>
      <c r="G18" s="82">
        <v>937</v>
      </c>
      <c r="H18" s="83">
        <v>753</v>
      </c>
      <c r="I18" s="84">
        <v>0</v>
      </c>
      <c r="J18" s="85">
        <v>0</v>
      </c>
      <c r="K18" s="83">
        <v>0</v>
      </c>
      <c r="L18" s="86">
        <v>8656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4">
        <v>0</v>
      </c>
      <c r="S18" s="84">
        <v>0</v>
      </c>
      <c r="T18" s="84">
        <v>0</v>
      </c>
      <c r="U18" s="80">
        <v>0</v>
      </c>
      <c r="V18" s="80">
        <v>0</v>
      </c>
      <c r="W18" s="86">
        <v>0</v>
      </c>
      <c r="X18" s="86">
        <v>0</v>
      </c>
      <c r="Y18" s="86"/>
      <c r="Z18" s="85"/>
      <c r="AA18" s="87">
        <v>0</v>
      </c>
      <c r="AB18" s="88">
        <v>0</v>
      </c>
      <c r="AC18" s="86">
        <v>0</v>
      </c>
      <c r="AD18" s="82" t="s">
        <v>52</v>
      </c>
      <c r="AE18" s="80">
        <v>0</v>
      </c>
      <c r="AF18" s="84">
        <v>0</v>
      </c>
      <c r="AG18" s="84">
        <v>0</v>
      </c>
      <c r="AH18" s="80">
        <v>0</v>
      </c>
      <c r="AI18" s="81">
        <v>0</v>
      </c>
      <c r="AJ18" s="85">
        <v>0</v>
      </c>
      <c r="AK18" s="79">
        <v>0</v>
      </c>
      <c r="AL18" s="79">
        <v>0</v>
      </c>
      <c r="AM18" s="109">
        <v>0</v>
      </c>
      <c r="AN18" s="105">
        <v>0</v>
      </c>
    </row>
    <row r="19" spans="1:40" s="69" customFormat="1" ht="29.25" customHeight="1">
      <c r="A19" s="152" t="s">
        <v>23</v>
      </c>
      <c r="B19" s="153">
        <f t="shared" si="1"/>
        <v>10248</v>
      </c>
      <c r="C19" s="70">
        <v>0</v>
      </c>
      <c r="D19" s="71">
        <v>0</v>
      </c>
      <c r="E19" s="71">
        <v>0</v>
      </c>
      <c r="F19" s="71">
        <v>0</v>
      </c>
      <c r="G19" s="72">
        <v>1411</v>
      </c>
      <c r="H19" s="73">
        <v>347</v>
      </c>
      <c r="I19" s="74">
        <v>450</v>
      </c>
      <c r="J19" s="75">
        <v>0</v>
      </c>
      <c r="K19" s="73">
        <v>0</v>
      </c>
      <c r="L19" s="76">
        <v>7520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4">
        <v>0</v>
      </c>
      <c r="S19" s="74">
        <v>0</v>
      </c>
      <c r="T19" s="74">
        <v>0</v>
      </c>
      <c r="U19" s="70">
        <v>0</v>
      </c>
      <c r="V19" s="70">
        <v>0</v>
      </c>
      <c r="W19" s="76">
        <v>0</v>
      </c>
      <c r="X19" s="76">
        <v>0</v>
      </c>
      <c r="Y19" s="76"/>
      <c r="Z19" s="75"/>
      <c r="AA19" s="77">
        <v>0</v>
      </c>
      <c r="AB19" s="78">
        <v>0</v>
      </c>
      <c r="AC19" s="76">
        <v>520</v>
      </c>
      <c r="AD19" s="72" t="s">
        <v>52</v>
      </c>
      <c r="AE19" s="70">
        <v>0</v>
      </c>
      <c r="AF19" s="74">
        <v>0</v>
      </c>
      <c r="AG19" s="74">
        <v>0</v>
      </c>
      <c r="AH19" s="70">
        <v>0</v>
      </c>
      <c r="AI19" s="71">
        <v>0</v>
      </c>
      <c r="AJ19" s="75">
        <v>0</v>
      </c>
      <c r="AK19" s="79">
        <v>0</v>
      </c>
      <c r="AL19" s="79">
        <v>0</v>
      </c>
      <c r="AM19" s="109">
        <v>0</v>
      </c>
      <c r="AN19" s="105">
        <v>0</v>
      </c>
    </row>
    <row r="20" spans="1:40" s="69" customFormat="1" ht="29.25" customHeight="1">
      <c r="A20" s="152" t="s">
        <v>34</v>
      </c>
      <c r="B20" s="153">
        <f t="shared" si="1"/>
        <v>13303</v>
      </c>
      <c r="C20" s="70">
        <v>0</v>
      </c>
      <c r="D20" s="71">
        <v>0</v>
      </c>
      <c r="E20" s="71">
        <v>0</v>
      </c>
      <c r="F20" s="71">
        <v>0</v>
      </c>
      <c r="G20" s="72">
        <v>589</v>
      </c>
      <c r="H20" s="73">
        <v>482</v>
      </c>
      <c r="I20" s="74">
        <v>675</v>
      </c>
      <c r="J20" s="75">
        <v>100</v>
      </c>
      <c r="K20" s="73">
        <v>0</v>
      </c>
      <c r="L20" s="76">
        <v>11457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4">
        <v>0</v>
      </c>
      <c r="S20" s="74">
        <v>0</v>
      </c>
      <c r="T20" s="74">
        <v>0</v>
      </c>
      <c r="U20" s="70">
        <v>0</v>
      </c>
      <c r="V20" s="70">
        <v>0</v>
      </c>
      <c r="W20" s="76">
        <v>0</v>
      </c>
      <c r="X20" s="76">
        <v>0</v>
      </c>
      <c r="Y20" s="76"/>
      <c r="Z20" s="75"/>
      <c r="AA20" s="77">
        <v>0</v>
      </c>
      <c r="AB20" s="78">
        <v>0</v>
      </c>
      <c r="AC20" s="76">
        <v>0</v>
      </c>
      <c r="AD20" s="72" t="s">
        <v>52</v>
      </c>
      <c r="AE20" s="70">
        <v>0</v>
      </c>
      <c r="AF20" s="74">
        <v>0</v>
      </c>
      <c r="AG20" s="74">
        <v>0</v>
      </c>
      <c r="AH20" s="70">
        <v>0</v>
      </c>
      <c r="AI20" s="71">
        <v>0</v>
      </c>
      <c r="AJ20" s="75">
        <v>0</v>
      </c>
      <c r="AK20" s="79">
        <v>0</v>
      </c>
      <c r="AL20" s="79">
        <v>0</v>
      </c>
      <c r="AM20" s="109">
        <v>0</v>
      </c>
      <c r="AN20" s="105">
        <v>0</v>
      </c>
    </row>
    <row r="21" spans="1:40" s="69" customFormat="1" ht="29.25" customHeight="1">
      <c r="A21" s="152" t="s">
        <v>35</v>
      </c>
      <c r="B21" s="154">
        <f>SUM(C21:AI21)</f>
        <v>38523</v>
      </c>
      <c r="C21" s="45">
        <v>0</v>
      </c>
      <c r="D21" s="89">
        <v>0</v>
      </c>
      <c r="E21" s="89">
        <v>0</v>
      </c>
      <c r="F21" s="89">
        <v>0</v>
      </c>
      <c r="G21" s="42">
        <v>760</v>
      </c>
      <c r="H21" s="43">
        <v>369</v>
      </c>
      <c r="I21" s="44">
        <v>790</v>
      </c>
      <c r="J21" s="90">
        <v>866</v>
      </c>
      <c r="K21" s="43">
        <v>0</v>
      </c>
      <c r="L21" s="91">
        <v>8114</v>
      </c>
      <c r="M21" s="91">
        <v>4423</v>
      </c>
      <c r="N21" s="91">
        <v>18901</v>
      </c>
      <c r="O21" s="91">
        <v>0</v>
      </c>
      <c r="P21" s="91">
        <v>0</v>
      </c>
      <c r="Q21" s="91">
        <v>0</v>
      </c>
      <c r="R21" s="44">
        <v>0</v>
      </c>
      <c r="S21" s="44">
        <v>0</v>
      </c>
      <c r="T21" s="44">
        <v>0</v>
      </c>
      <c r="U21" s="45">
        <v>0</v>
      </c>
      <c r="V21" s="45">
        <v>0</v>
      </c>
      <c r="W21" s="91">
        <v>0</v>
      </c>
      <c r="X21" s="91">
        <v>0</v>
      </c>
      <c r="Y21" s="91"/>
      <c r="Z21" s="90"/>
      <c r="AA21" s="41">
        <v>3300</v>
      </c>
      <c r="AB21" s="92">
        <v>0</v>
      </c>
      <c r="AC21" s="91">
        <v>1000</v>
      </c>
      <c r="AD21" s="42" t="s">
        <v>52</v>
      </c>
      <c r="AE21" s="45">
        <v>0</v>
      </c>
      <c r="AF21" s="44">
        <v>0</v>
      </c>
      <c r="AG21" s="44">
        <v>0</v>
      </c>
      <c r="AH21" s="45">
        <v>0</v>
      </c>
      <c r="AI21" s="89">
        <v>0</v>
      </c>
      <c r="AJ21" s="90">
        <v>0</v>
      </c>
      <c r="AK21" s="93">
        <v>0</v>
      </c>
      <c r="AL21" s="93">
        <v>0</v>
      </c>
      <c r="AM21" s="110">
        <v>0</v>
      </c>
      <c r="AN21" s="106">
        <v>0</v>
      </c>
    </row>
    <row r="22" spans="1:40" s="69" customFormat="1" ht="29.25" customHeight="1">
      <c r="A22" s="155" t="s">
        <v>36</v>
      </c>
      <c r="B22" s="153">
        <f t="shared" ref="B22:B27" si="2">SUM(C22:AN22)</f>
        <v>27796</v>
      </c>
      <c r="C22" s="77">
        <v>0</v>
      </c>
      <c r="D22" s="72">
        <v>0</v>
      </c>
      <c r="E22" s="72">
        <v>0</v>
      </c>
      <c r="F22" s="72">
        <v>0</v>
      </c>
      <c r="G22" s="94">
        <v>860</v>
      </c>
      <c r="H22" s="95">
        <v>675</v>
      </c>
      <c r="I22" s="96">
        <v>168</v>
      </c>
      <c r="J22" s="97">
        <v>300</v>
      </c>
      <c r="K22" s="73">
        <v>0</v>
      </c>
      <c r="L22" s="96">
        <v>16258</v>
      </c>
      <c r="M22" s="96">
        <v>627</v>
      </c>
      <c r="N22" s="74">
        <v>0</v>
      </c>
      <c r="O22" s="74">
        <v>556</v>
      </c>
      <c r="P22" s="74">
        <v>2000</v>
      </c>
      <c r="Q22" s="98">
        <v>4100</v>
      </c>
      <c r="R22" s="96">
        <v>0</v>
      </c>
      <c r="S22" s="96">
        <v>0</v>
      </c>
      <c r="T22" s="96">
        <v>0</v>
      </c>
      <c r="U22" s="103">
        <v>0</v>
      </c>
      <c r="V22" s="103">
        <v>0</v>
      </c>
      <c r="W22" s="98">
        <v>0</v>
      </c>
      <c r="X22" s="98">
        <v>0</v>
      </c>
      <c r="Y22" s="98"/>
      <c r="Z22" s="97"/>
      <c r="AA22" s="77">
        <v>0</v>
      </c>
      <c r="AB22" s="73">
        <v>0</v>
      </c>
      <c r="AC22" s="99">
        <v>1500</v>
      </c>
      <c r="AD22" s="72">
        <v>460</v>
      </c>
      <c r="AE22" s="100">
        <v>0</v>
      </c>
      <c r="AF22" s="96">
        <v>0</v>
      </c>
      <c r="AG22" s="96">
        <v>0</v>
      </c>
      <c r="AH22" s="99">
        <v>0</v>
      </c>
      <c r="AI22" s="71">
        <v>0</v>
      </c>
      <c r="AJ22" s="97">
        <v>0</v>
      </c>
      <c r="AK22" s="94">
        <v>92</v>
      </c>
      <c r="AL22" s="94">
        <v>200</v>
      </c>
      <c r="AM22" s="95">
        <v>0</v>
      </c>
      <c r="AN22" s="107">
        <v>0</v>
      </c>
    </row>
    <row r="23" spans="1:40" s="69" customFormat="1" ht="29.25" customHeight="1">
      <c r="A23" s="156" t="s">
        <v>73</v>
      </c>
      <c r="B23" s="153">
        <f t="shared" si="2"/>
        <v>20602</v>
      </c>
      <c r="C23" s="124">
        <v>0</v>
      </c>
      <c r="D23" s="125">
        <v>0</v>
      </c>
      <c r="E23" s="125">
        <v>0</v>
      </c>
      <c r="F23" s="125">
        <v>0</v>
      </c>
      <c r="G23" s="125">
        <v>800</v>
      </c>
      <c r="H23" s="126">
        <v>682</v>
      </c>
      <c r="I23" s="127">
        <v>346</v>
      </c>
      <c r="J23" s="126">
        <v>0</v>
      </c>
      <c r="K23" s="128">
        <v>0</v>
      </c>
      <c r="L23" s="127">
        <v>3850</v>
      </c>
      <c r="M23" s="127">
        <v>306</v>
      </c>
      <c r="N23" s="127">
        <v>0</v>
      </c>
      <c r="O23" s="127">
        <v>3418</v>
      </c>
      <c r="P23" s="127">
        <v>1502</v>
      </c>
      <c r="Q23" s="129">
        <v>4010</v>
      </c>
      <c r="R23" s="127">
        <v>3450</v>
      </c>
      <c r="S23" s="127">
        <v>500</v>
      </c>
      <c r="T23" s="127">
        <v>0</v>
      </c>
      <c r="U23" s="126">
        <v>0</v>
      </c>
      <c r="V23" s="126">
        <v>0</v>
      </c>
      <c r="W23" s="129">
        <v>0</v>
      </c>
      <c r="X23" s="129">
        <v>0</v>
      </c>
      <c r="Y23" s="129"/>
      <c r="Z23" s="130"/>
      <c r="AA23" s="126">
        <v>0</v>
      </c>
      <c r="AB23" s="128">
        <v>0</v>
      </c>
      <c r="AC23" s="130">
        <v>0</v>
      </c>
      <c r="AD23" s="126">
        <v>10</v>
      </c>
      <c r="AE23" s="131">
        <v>1000</v>
      </c>
      <c r="AF23" s="127">
        <v>0</v>
      </c>
      <c r="AG23" s="127">
        <v>0</v>
      </c>
      <c r="AH23" s="124">
        <v>0</v>
      </c>
      <c r="AI23" s="131">
        <v>0</v>
      </c>
      <c r="AJ23" s="130">
        <v>0</v>
      </c>
      <c r="AK23" s="125">
        <v>728</v>
      </c>
      <c r="AL23" s="125">
        <v>0</v>
      </c>
      <c r="AM23" s="128">
        <v>0</v>
      </c>
      <c r="AN23" s="132">
        <v>0</v>
      </c>
    </row>
    <row r="24" spans="1:40" s="69" customFormat="1" ht="29.25" customHeight="1">
      <c r="A24" s="158" t="s">
        <v>74</v>
      </c>
      <c r="B24" s="157">
        <f t="shared" si="2"/>
        <v>25456</v>
      </c>
      <c r="C24" s="111">
        <v>0</v>
      </c>
      <c r="D24" s="112">
        <v>0</v>
      </c>
      <c r="E24" s="112">
        <v>0</v>
      </c>
      <c r="F24" s="112">
        <v>0</v>
      </c>
      <c r="G24" s="113">
        <v>417</v>
      </c>
      <c r="H24" s="114">
        <v>554</v>
      </c>
      <c r="I24" s="115">
        <v>500</v>
      </c>
      <c r="J24" s="114">
        <v>0</v>
      </c>
      <c r="K24" s="116">
        <v>0</v>
      </c>
      <c r="L24" s="115">
        <v>5804</v>
      </c>
      <c r="M24" s="115">
        <v>640</v>
      </c>
      <c r="N24" s="117">
        <v>535</v>
      </c>
      <c r="O24" s="117">
        <v>3494</v>
      </c>
      <c r="P24" s="117">
        <v>4000</v>
      </c>
      <c r="Q24" s="118">
        <v>2150</v>
      </c>
      <c r="R24" s="115">
        <v>1300</v>
      </c>
      <c r="S24" s="115">
        <v>0</v>
      </c>
      <c r="T24" s="115">
        <v>200</v>
      </c>
      <c r="U24" s="114">
        <v>0</v>
      </c>
      <c r="V24" s="114">
        <v>0</v>
      </c>
      <c r="W24" s="118">
        <v>0</v>
      </c>
      <c r="X24" s="118">
        <v>0</v>
      </c>
      <c r="Y24" s="118"/>
      <c r="Z24" s="176"/>
      <c r="AA24" s="120">
        <v>0</v>
      </c>
      <c r="AB24" s="116">
        <v>0</v>
      </c>
      <c r="AC24" s="119">
        <v>0</v>
      </c>
      <c r="AD24" s="120">
        <v>0</v>
      </c>
      <c r="AE24" s="121">
        <v>1200</v>
      </c>
      <c r="AF24" s="115">
        <v>2800</v>
      </c>
      <c r="AG24" s="115">
        <v>66</v>
      </c>
      <c r="AH24" s="119">
        <v>0</v>
      </c>
      <c r="AI24" s="178">
        <v>0</v>
      </c>
      <c r="AJ24" s="176">
        <v>0</v>
      </c>
      <c r="AK24" s="113">
        <v>1796</v>
      </c>
      <c r="AL24" s="113">
        <v>0</v>
      </c>
      <c r="AM24" s="122">
        <v>0</v>
      </c>
      <c r="AN24" s="123">
        <v>0</v>
      </c>
    </row>
    <row r="25" spans="1:40" s="69" customFormat="1" ht="26.25" customHeight="1">
      <c r="A25" s="155" t="s">
        <v>75</v>
      </c>
      <c r="B25" s="154">
        <f t="shared" si="2"/>
        <v>25871</v>
      </c>
      <c r="C25" s="165">
        <v>0</v>
      </c>
      <c r="D25" s="166">
        <v>0</v>
      </c>
      <c r="E25" s="166">
        <v>0</v>
      </c>
      <c r="F25" s="166">
        <v>0</v>
      </c>
      <c r="G25" s="166">
        <v>394</v>
      </c>
      <c r="H25" s="167">
        <v>140</v>
      </c>
      <c r="I25" s="168">
        <v>100</v>
      </c>
      <c r="J25" s="167">
        <v>0</v>
      </c>
      <c r="K25" s="169">
        <v>0</v>
      </c>
      <c r="L25" s="168">
        <v>3576</v>
      </c>
      <c r="M25" s="168">
        <v>504</v>
      </c>
      <c r="N25" s="168">
        <v>704</v>
      </c>
      <c r="O25" s="168">
        <v>4226</v>
      </c>
      <c r="P25" s="168">
        <v>2138</v>
      </c>
      <c r="Q25" s="170">
        <v>2368</v>
      </c>
      <c r="R25" s="168">
        <v>2870</v>
      </c>
      <c r="S25" s="168">
        <v>0</v>
      </c>
      <c r="T25" s="168">
        <v>600</v>
      </c>
      <c r="U25" s="167">
        <v>1500</v>
      </c>
      <c r="V25" s="167">
        <v>800</v>
      </c>
      <c r="W25" s="170">
        <v>0</v>
      </c>
      <c r="X25" s="170">
        <v>0</v>
      </c>
      <c r="Y25" s="170"/>
      <c r="Z25" s="171"/>
      <c r="AA25" s="167">
        <v>0</v>
      </c>
      <c r="AB25" s="169">
        <v>0</v>
      </c>
      <c r="AC25" s="171">
        <v>0</v>
      </c>
      <c r="AD25" s="167">
        <v>0</v>
      </c>
      <c r="AE25" s="172">
        <v>1200</v>
      </c>
      <c r="AF25" s="168">
        <v>1700</v>
      </c>
      <c r="AG25" s="168">
        <v>0</v>
      </c>
      <c r="AH25" s="165">
        <v>360</v>
      </c>
      <c r="AI25" s="172">
        <v>0</v>
      </c>
      <c r="AJ25" s="171">
        <v>0</v>
      </c>
      <c r="AK25" s="166">
        <v>2571</v>
      </c>
      <c r="AL25" s="166">
        <v>0</v>
      </c>
      <c r="AM25" s="169">
        <v>40</v>
      </c>
      <c r="AN25" s="173">
        <v>80</v>
      </c>
    </row>
    <row r="26" spans="1:40" s="69" customFormat="1" ht="27.75" customHeight="1">
      <c r="A26" s="155" t="s">
        <v>76</v>
      </c>
      <c r="B26" s="154">
        <f t="shared" si="2"/>
        <v>34977</v>
      </c>
      <c r="C26" s="165">
        <v>0</v>
      </c>
      <c r="D26" s="166">
        <v>0</v>
      </c>
      <c r="E26" s="166">
        <v>2224</v>
      </c>
      <c r="F26" s="166">
        <v>0</v>
      </c>
      <c r="G26" s="166">
        <v>440</v>
      </c>
      <c r="H26" s="167">
        <v>208</v>
      </c>
      <c r="I26" s="162">
        <v>0</v>
      </c>
      <c r="J26" s="167"/>
      <c r="K26" s="169">
        <v>1450</v>
      </c>
      <c r="L26" s="168">
        <v>18301</v>
      </c>
      <c r="M26" s="168">
        <v>460</v>
      </c>
      <c r="N26" s="168">
        <v>32</v>
      </c>
      <c r="O26" s="162">
        <v>2240</v>
      </c>
      <c r="P26" s="168">
        <v>291</v>
      </c>
      <c r="Q26" s="170">
        <v>1518</v>
      </c>
      <c r="R26" s="168">
        <v>626</v>
      </c>
      <c r="S26" s="168">
        <v>0</v>
      </c>
      <c r="T26" s="168">
        <v>300</v>
      </c>
      <c r="U26" s="167">
        <v>3162</v>
      </c>
      <c r="V26" s="167">
        <v>1638</v>
      </c>
      <c r="W26" s="170">
        <v>250</v>
      </c>
      <c r="X26" s="170">
        <v>0</v>
      </c>
      <c r="Y26" s="170"/>
      <c r="Z26" s="171"/>
      <c r="AA26" s="167">
        <v>0</v>
      </c>
      <c r="AB26" s="169">
        <v>0</v>
      </c>
      <c r="AC26" s="171">
        <v>0</v>
      </c>
      <c r="AD26" s="167"/>
      <c r="AE26" s="172">
        <v>0</v>
      </c>
      <c r="AF26" s="168">
        <v>0</v>
      </c>
      <c r="AG26" s="168">
        <v>0</v>
      </c>
      <c r="AH26" s="165">
        <v>800</v>
      </c>
      <c r="AI26" s="172">
        <v>0</v>
      </c>
      <c r="AJ26" s="171">
        <v>81</v>
      </c>
      <c r="AK26" s="166">
        <v>654</v>
      </c>
      <c r="AL26" s="166">
        <v>0</v>
      </c>
      <c r="AM26" s="169">
        <v>202</v>
      </c>
      <c r="AN26" s="173">
        <v>100</v>
      </c>
    </row>
    <row r="27" spans="1:40" s="69" customFormat="1" ht="27.75" customHeight="1">
      <c r="A27" s="155" t="s">
        <v>82</v>
      </c>
      <c r="B27" s="154">
        <f t="shared" si="2"/>
        <v>43182</v>
      </c>
      <c r="C27" s="194">
        <v>0</v>
      </c>
      <c r="D27" s="195">
        <v>0</v>
      </c>
      <c r="E27" s="195">
        <v>395</v>
      </c>
      <c r="F27" s="195">
        <v>0</v>
      </c>
      <c r="G27" s="195">
        <v>422</v>
      </c>
      <c r="H27" s="196">
        <v>535</v>
      </c>
      <c r="I27" s="197">
        <v>0</v>
      </c>
      <c r="J27" s="196">
        <v>0</v>
      </c>
      <c r="K27" s="198">
        <v>2777</v>
      </c>
      <c r="L27" s="199">
        <v>23002</v>
      </c>
      <c r="M27" s="199">
        <v>482</v>
      </c>
      <c r="N27" s="199">
        <v>0</v>
      </c>
      <c r="O27" s="197">
        <v>3400</v>
      </c>
      <c r="P27" s="199">
        <v>0</v>
      </c>
      <c r="Q27" s="200">
        <v>190</v>
      </c>
      <c r="R27" s="199">
        <v>0</v>
      </c>
      <c r="S27" s="199">
        <v>0</v>
      </c>
      <c r="T27" s="199">
        <v>790</v>
      </c>
      <c r="U27" s="196">
        <v>4230</v>
      </c>
      <c r="V27" s="196">
        <v>2134</v>
      </c>
      <c r="W27" s="200">
        <v>500</v>
      </c>
      <c r="X27" s="200">
        <v>1545</v>
      </c>
      <c r="Y27" s="205"/>
      <c r="Z27" s="204"/>
      <c r="AA27" s="196">
        <v>0</v>
      </c>
      <c r="AB27" s="198">
        <v>0</v>
      </c>
      <c r="AC27" s="201">
        <v>0</v>
      </c>
      <c r="AD27" s="196">
        <v>0</v>
      </c>
      <c r="AE27" s="202">
        <v>0</v>
      </c>
      <c r="AF27" s="199">
        <v>0</v>
      </c>
      <c r="AG27" s="199">
        <v>0</v>
      </c>
      <c r="AH27" s="194">
        <v>1620</v>
      </c>
      <c r="AI27" s="202">
        <v>0</v>
      </c>
      <c r="AJ27" s="201">
        <v>300</v>
      </c>
      <c r="AK27" s="195">
        <v>49</v>
      </c>
      <c r="AL27" s="195">
        <v>0</v>
      </c>
      <c r="AM27" s="198">
        <v>811</v>
      </c>
      <c r="AN27" s="203">
        <v>0</v>
      </c>
    </row>
    <row r="28" spans="1:40" s="69" customFormat="1" ht="27.75" customHeight="1" thickBot="1">
      <c r="A28" s="159" t="s">
        <v>86</v>
      </c>
      <c r="B28" s="174">
        <f t="shared" ref="B28" si="3">SUM(C28:AN28)</f>
        <v>41531</v>
      </c>
      <c r="C28" s="183">
        <v>0</v>
      </c>
      <c r="D28" s="184">
        <v>0</v>
      </c>
      <c r="E28" s="184">
        <v>359</v>
      </c>
      <c r="F28" s="184">
        <v>68</v>
      </c>
      <c r="G28" s="184">
        <v>433</v>
      </c>
      <c r="H28" s="185">
        <v>865</v>
      </c>
      <c r="I28" s="186">
        <v>0</v>
      </c>
      <c r="J28" s="185">
        <v>0</v>
      </c>
      <c r="K28" s="187">
        <v>1970</v>
      </c>
      <c r="L28" s="188">
        <v>24500</v>
      </c>
      <c r="M28" s="188">
        <v>237</v>
      </c>
      <c r="N28" s="188">
        <v>592</v>
      </c>
      <c r="O28" s="186">
        <v>4500</v>
      </c>
      <c r="P28" s="188">
        <v>0</v>
      </c>
      <c r="Q28" s="189">
        <v>470</v>
      </c>
      <c r="R28" s="188">
        <v>0</v>
      </c>
      <c r="S28" s="188">
        <v>0</v>
      </c>
      <c r="T28" s="188">
        <v>0</v>
      </c>
      <c r="U28" s="185">
        <v>0</v>
      </c>
      <c r="V28" s="185">
        <v>1578</v>
      </c>
      <c r="W28" s="189">
        <v>250</v>
      </c>
      <c r="X28" s="189">
        <v>3025</v>
      </c>
      <c r="Y28" s="189">
        <v>25</v>
      </c>
      <c r="Z28" s="190">
        <v>100</v>
      </c>
      <c r="AA28" s="185">
        <v>0</v>
      </c>
      <c r="AB28" s="187">
        <v>0</v>
      </c>
      <c r="AC28" s="190">
        <v>0</v>
      </c>
      <c r="AD28" s="185">
        <v>0</v>
      </c>
      <c r="AE28" s="191">
        <v>0</v>
      </c>
      <c r="AF28" s="188">
        <v>0</v>
      </c>
      <c r="AG28" s="188">
        <v>0</v>
      </c>
      <c r="AH28" s="183">
        <v>1278</v>
      </c>
      <c r="AI28" s="191">
        <v>0</v>
      </c>
      <c r="AJ28" s="190">
        <v>150</v>
      </c>
      <c r="AK28" s="184">
        <v>0</v>
      </c>
      <c r="AL28" s="184">
        <v>0</v>
      </c>
      <c r="AM28" s="187">
        <v>1131</v>
      </c>
      <c r="AN28" s="192">
        <v>0</v>
      </c>
    </row>
  </sheetData>
  <mergeCells count="11">
    <mergeCell ref="C4:D4"/>
    <mergeCell ref="B3:B4"/>
    <mergeCell ref="A3:A4"/>
    <mergeCell ref="AE3:AH3"/>
    <mergeCell ref="D3:E3"/>
    <mergeCell ref="K3:Z3"/>
    <mergeCell ref="AI3:AJ3"/>
    <mergeCell ref="AM3:AN3"/>
    <mergeCell ref="A1:AI1"/>
    <mergeCell ref="H3:J3"/>
    <mergeCell ref="AB3:AC3"/>
  </mergeCells>
  <phoneticPr fontId="3" type="noConversion"/>
  <pageMargins left="0.53" right="0.27559055118110237" top="0.98425196850393704" bottom="0.98425196850393704" header="0.51181102362204722" footer="0.51181102362204722"/>
  <pageSetup paperSize="9" scale="3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/>
  </sheetViews>
  <sheetFormatPr defaultRowHeight="13.5"/>
  <cols>
    <col min="1" max="1" width="10.44140625" customWidth="1"/>
    <col min="2" max="2" width="11.5546875" customWidth="1"/>
    <col min="3" max="3" width="12.109375" customWidth="1"/>
    <col min="4" max="4" width="10.21875" customWidth="1"/>
    <col min="5" max="5" width="10" customWidth="1"/>
    <col min="6" max="6" width="10.21875" customWidth="1"/>
    <col min="7" max="7" width="10.109375" customWidth="1"/>
    <col min="8" max="9" width="11.21875" bestFit="1" customWidth="1"/>
  </cols>
  <sheetData>
    <row r="2" spans="1:9" ht="25.5">
      <c r="A2" s="225" t="s">
        <v>46</v>
      </c>
      <c r="B2" s="225"/>
      <c r="C2" s="225"/>
      <c r="D2" s="225"/>
      <c r="E2" s="225"/>
      <c r="F2" s="225"/>
      <c r="G2" s="225"/>
      <c r="H2" s="225"/>
      <c r="I2" s="225"/>
    </row>
    <row r="3" spans="1:9" ht="14.25" thickBot="1"/>
    <row r="4" spans="1:9" ht="21" customHeight="1">
      <c r="A4" s="226" t="s">
        <v>38</v>
      </c>
      <c r="B4" s="228" t="s">
        <v>39</v>
      </c>
      <c r="C4" s="229"/>
      <c r="D4" s="232" t="s">
        <v>40</v>
      </c>
      <c r="E4" s="233"/>
      <c r="F4" s="232" t="s">
        <v>41</v>
      </c>
      <c r="G4" s="233"/>
      <c r="H4" s="232" t="s">
        <v>42</v>
      </c>
      <c r="I4" s="236"/>
    </row>
    <row r="5" spans="1:9" ht="21" customHeight="1">
      <c r="A5" s="227"/>
      <c r="B5" s="230"/>
      <c r="C5" s="231"/>
      <c r="D5" s="234"/>
      <c r="E5" s="235"/>
      <c r="F5" s="234"/>
      <c r="G5" s="235"/>
      <c r="H5" s="234"/>
      <c r="I5" s="237"/>
    </row>
    <row r="6" spans="1:9" ht="34.5" customHeight="1" thickBot="1">
      <c r="A6" s="3" t="s">
        <v>43</v>
      </c>
      <c r="B6" s="4" t="s">
        <v>44</v>
      </c>
      <c r="C6" s="5" t="s">
        <v>50</v>
      </c>
      <c r="D6" s="6" t="s">
        <v>44</v>
      </c>
      <c r="E6" s="7" t="s">
        <v>50</v>
      </c>
      <c r="F6" s="4" t="s">
        <v>44</v>
      </c>
      <c r="G6" s="5" t="s">
        <v>50</v>
      </c>
      <c r="H6" s="6" t="s">
        <v>44</v>
      </c>
      <c r="I6" s="8" t="s">
        <v>50</v>
      </c>
    </row>
    <row r="7" spans="1:9" ht="34.5" customHeight="1" thickTop="1">
      <c r="A7" s="9" t="s">
        <v>45</v>
      </c>
      <c r="B7" s="10">
        <f t="shared" ref="B7:I7" si="0">SUM(B8:B18)</f>
        <v>394048</v>
      </c>
      <c r="C7" s="11">
        <f t="shared" si="0"/>
        <v>908683.40599999984</v>
      </c>
      <c r="D7" s="12">
        <f t="shared" si="0"/>
        <v>283403</v>
      </c>
      <c r="E7" s="13">
        <f t="shared" si="0"/>
        <v>686968.87199999997</v>
      </c>
      <c r="F7" s="10">
        <f t="shared" si="0"/>
        <v>38787</v>
      </c>
      <c r="G7" s="11">
        <f t="shared" si="0"/>
        <v>83531.600000000006</v>
      </c>
      <c r="H7" s="12">
        <f t="shared" si="0"/>
        <v>71858</v>
      </c>
      <c r="I7" s="14">
        <f t="shared" si="0"/>
        <v>138182.93400000001</v>
      </c>
    </row>
    <row r="8" spans="1:9" ht="34.5" customHeight="1">
      <c r="A8" s="15">
        <v>2000</v>
      </c>
      <c r="B8" s="16">
        <f t="shared" ref="B8:C15" si="1">SUM(D8,F8,H8)</f>
        <v>9048</v>
      </c>
      <c r="C8" s="17">
        <f t="shared" si="1"/>
        <v>21932.351999999999</v>
      </c>
      <c r="D8" s="18">
        <v>9048</v>
      </c>
      <c r="E8" s="19">
        <f t="shared" ref="E8:E18" si="2">D8*2.424</f>
        <v>21932.351999999999</v>
      </c>
      <c r="F8" s="16">
        <v>0</v>
      </c>
      <c r="G8" s="17">
        <f t="shared" ref="G8:G17" si="3">F8*2.2</f>
        <v>0</v>
      </c>
      <c r="H8" s="18">
        <v>0</v>
      </c>
      <c r="I8" s="20">
        <f t="shared" ref="I8:I18" si="4">H8*1.923</f>
        <v>0</v>
      </c>
    </row>
    <row r="9" spans="1:9" ht="34.5" customHeight="1">
      <c r="A9" s="15">
        <v>2001</v>
      </c>
      <c r="B9" s="16">
        <f t="shared" si="1"/>
        <v>19110</v>
      </c>
      <c r="C9" s="17">
        <f t="shared" si="1"/>
        <v>46322.64</v>
      </c>
      <c r="D9" s="18">
        <v>19110</v>
      </c>
      <c r="E9" s="19">
        <f t="shared" si="2"/>
        <v>46322.64</v>
      </c>
      <c r="F9" s="16">
        <v>0</v>
      </c>
      <c r="G9" s="17">
        <f t="shared" si="3"/>
        <v>0</v>
      </c>
      <c r="H9" s="18">
        <v>0</v>
      </c>
      <c r="I9" s="20">
        <f t="shared" si="4"/>
        <v>0</v>
      </c>
    </row>
    <row r="10" spans="1:9" ht="34.5" customHeight="1">
      <c r="A10" s="15">
        <v>2002</v>
      </c>
      <c r="B10" s="16">
        <f t="shared" si="1"/>
        <v>30970</v>
      </c>
      <c r="C10" s="17">
        <f t="shared" si="1"/>
        <v>75071.28</v>
      </c>
      <c r="D10" s="18">
        <v>30970</v>
      </c>
      <c r="E10" s="19">
        <f t="shared" si="2"/>
        <v>75071.28</v>
      </c>
      <c r="F10" s="16">
        <v>0</v>
      </c>
      <c r="G10" s="17">
        <f t="shared" si="3"/>
        <v>0</v>
      </c>
      <c r="H10" s="18">
        <v>0</v>
      </c>
      <c r="I10" s="20">
        <f t="shared" si="4"/>
        <v>0</v>
      </c>
    </row>
    <row r="11" spans="1:9" ht="34.5" customHeight="1">
      <c r="A11" s="15">
        <v>2003</v>
      </c>
      <c r="B11" s="16">
        <f t="shared" si="1"/>
        <v>30288</v>
      </c>
      <c r="C11" s="17">
        <f t="shared" si="1"/>
        <v>73418.111999999994</v>
      </c>
      <c r="D11" s="18">
        <v>30288</v>
      </c>
      <c r="E11" s="19">
        <f t="shared" si="2"/>
        <v>73418.111999999994</v>
      </c>
      <c r="F11" s="16">
        <v>0</v>
      </c>
      <c r="G11" s="17">
        <f t="shared" si="3"/>
        <v>0</v>
      </c>
      <c r="H11" s="18">
        <v>0</v>
      </c>
      <c r="I11" s="20">
        <f t="shared" si="4"/>
        <v>0</v>
      </c>
    </row>
    <row r="12" spans="1:9" ht="34.5" customHeight="1">
      <c r="A12" s="21">
        <v>2004</v>
      </c>
      <c r="B12" s="16">
        <f t="shared" si="1"/>
        <v>63918</v>
      </c>
      <c r="C12" s="17">
        <f t="shared" si="1"/>
        <v>141304.37400000001</v>
      </c>
      <c r="D12" s="18">
        <v>32560</v>
      </c>
      <c r="E12" s="19">
        <f t="shared" si="2"/>
        <v>78925.440000000002</v>
      </c>
      <c r="F12" s="16">
        <v>7500</v>
      </c>
      <c r="G12" s="17">
        <f t="shared" si="3"/>
        <v>16500</v>
      </c>
      <c r="H12" s="18">
        <v>23858</v>
      </c>
      <c r="I12" s="20">
        <f t="shared" si="4"/>
        <v>45878.934000000001</v>
      </c>
    </row>
    <row r="13" spans="1:9" ht="34.5" customHeight="1">
      <c r="A13" s="21">
        <v>2005</v>
      </c>
      <c r="B13" s="16">
        <f t="shared" si="1"/>
        <v>91819</v>
      </c>
      <c r="C13" s="17">
        <f t="shared" si="1"/>
        <v>197513.25599999999</v>
      </c>
      <c r="D13" s="18">
        <v>39319</v>
      </c>
      <c r="E13" s="19">
        <f t="shared" si="2"/>
        <v>95309.255999999994</v>
      </c>
      <c r="F13" s="16">
        <v>4500</v>
      </c>
      <c r="G13" s="17">
        <f t="shared" si="3"/>
        <v>9900</v>
      </c>
      <c r="H13" s="18">
        <v>48000</v>
      </c>
      <c r="I13" s="20">
        <f t="shared" si="4"/>
        <v>92304</v>
      </c>
    </row>
    <row r="14" spans="1:9" ht="34.5" customHeight="1">
      <c r="A14" s="21">
        <v>2006</v>
      </c>
      <c r="B14" s="16">
        <f t="shared" si="1"/>
        <v>31788</v>
      </c>
      <c r="C14" s="17">
        <f t="shared" si="1"/>
        <v>75670.240000000005</v>
      </c>
      <c r="D14" s="18">
        <v>25610</v>
      </c>
      <c r="E14" s="19">
        <f t="shared" si="2"/>
        <v>62078.64</v>
      </c>
      <c r="F14" s="16">
        <v>6178</v>
      </c>
      <c r="G14" s="17">
        <f t="shared" si="3"/>
        <v>13591.6</v>
      </c>
      <c r="H14" s="18">
        <v>0</v>
      </c>
      <c r="I14" s="20">
        <f t="shared" si="4"/>
        <v>0</v>
      </c>
    </row>
    <row r="15" spans="1:9" ht="34.5" customHeight="1">
      <c r="A15" s="21">
        <v>2007</v>
      </c>
      <c r="B15" s="16">
        <f t="shared" si="1"/>
        <v>24785</v>
      </c>
      <c r="C15" s="17">
        <f t="shared" si="1"/>
        <v>59048.439999999995</v>
      </c>
      <c r="D15" s="18">
        <v>20185</v>
      </c>
      <c r="E15" s="19">
        <f t="shared" si="2"/>
        <v>48928.439999999995</v>
      </c>
      <c r="F15" s="16">
        <v>4600</v>
      </c>
      <c r="G15" s="17">
        <f t="shared" si="3"/>
        <v>10120</v>
      </c>
      <c r="H15" s="18">
        <v>0</v>
      </c>
      <c r="I15" s="20">
        <f t="shared" si="4"/>
        <v>0</v>
      </c>
    </row>
    <row r="16" spans="1:9" ht="34.5" customHeight="1">
      <c r="A16" s="22">
        <v>2008</v>
      </c>
      <c r="B16" s="23">
        <f>SUM(D16,F16,H16)</f>
        <v>23680</v>
      </c>
      <c r="C16" s="24">
        <f>SUM(E16,G16,I16)</f>
        <v>57400.32</v>
      </c>
      <c r="D16" s="25">
        <v>23680</v>
      </c>
      <c r="E16" s="26">
        <f t="shared" si="2"/>
        <v>57400.32</v>
      </c>
      <c r="F16" s="23">
        <v>0</v>
      </c>
      <c r="G16" s="24">
        <f t="shared" si="3"/>
        <v>0</v>
      </c>
      <c r="H16" s="25">
        <v>0</v>
      </c>
      <c r="I16" s="27">
        <f t="shared" si="4"/>
        <v>0</v>
      </c>
    </row>
    <row r="17" spans="1:9" ht="34.5" customHeight="1">
      <c r="A17" s="31">
        <v>2009</v>
      </c>
      <c r="B17" s="32">
        <f>SUM(D17+F17)</f>
        <v>41071</v>
      </c>
      <c r="C17" s="33">
        <f>SUM(E17+G17)</f>
        <v>97159.304000000004</v>
      </c>
      <c r="D17" s="34">
        <v>30371</v>
      </c>
      <c r="E17" s="35">
        <f t="shared" si="2"/>
        <v>73619.304000000004</v>
      </c>
      <c r="F17" s="32">
        <v>10700</v>
      </c>
      <c r="G17" s="33">
        <f t="shared" si="3"/>
        <v>23540.000000000004</v>
      </c>
      <c r="H17" s="34">
        <v>0</v>
      </c>
      <c r="I17" s="36">
        <f t="shared" si="4"/>
        <v>0</v>
      </c>
    </row>
    <row r="18" spans="1:9" ht="34.5" customHeight="1" thickBot="1">
      <c r="A18" s="28">
        <v>2010</v>
      </c>
      <c r="B18" s="37">
        <f>SUM(D18+F18)</f>
        <v>27571</v>
      </c>
      <c r="C18" s="38">
        <f>SUM(E18+G18)</f>
        <v>63843.087999999996</v>
      </c>
      <c r="D18" s="39">
        <v>22262</v>
      </c>
      <c r="E18" s="40">
        <f t="shared" si="2"/>
        <v>53963.087999999996</v>
      </c>
      <c r="F18" s="37">
        <v>5309</v>
      </c>
      <c r="G18" s="38">
        <v>9880</v>
      </c>
      <c r="H18" s="29">
        <v>0</v>
      </c>
      <c r="I18" s="30">
        <f t="shared" si="4"/>
        <v>0</v>
      </c>
    </row>
    <row r="19" spans="1:9" ht="22.5" customHeight="1">
      <c r="A19" s="1" t="s">
        <v>37</v>
      </c>
      <c r="B19" s="1"/>
      <c r="C19" s="1"/>
      <c r="D19" s="1"/>
      <c r="E19" s="1"/>
      <c r="F19" s="1"/>
      <c r="G19" s="1"/>
      <c r="H19" s="1"/>
      <c r="I19" s="1"/>
    </row>
    <row r="20" spans="1:9" ht="15.75" customHeight="1">
      <c r="A20" s="2" t="s">
        <v>49</v>
      </c>
      <c r="B20" s="2"/>
      <c r="C20" s="2"/>
      <c r="D20" s="2"/>
      <c r="E20" s="2"/>
      <c r="F20" s="2"/>
      <c r="G20" s="2"/>
      <c r="H20" s="2"/>
      <c r="I20" s="2"/>
    </row>
  </sheetData>
  <mergeCells count="6">
    <mergeCell ref="A2:I2"/>
    <mergeCell ref="A4:A5"/>
    <mergeCell ref="B4:C5"/>
    <mergeCell ref="D4:E5"/>
    <mergeCell ref="F4:G5"/>
    <mergeCell ref="H4:I5"/>
  </mergeCells>
  <phoneticPr fontId="3" type="noConversion"/>
  <pageMargins left="0.69" right="0.75" top="1" bottom="1" header="0.5" footer="0.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조림 실적(총괄)</vt:lpstr>
      <vt:lpstr>반입총괄</vt:lpstr>
      <vt:lpstr>'조림 실적(총괄)'!Print_Area</vt:lpstr>
    </vt:vector>
  </TitlesOfParts>
  <Company>GHOST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UNIKON</dc:creator>
  <cp:lastModifiedBy>Forest_user</cp:lastModifiedBy>
  <cp:lastPrinted>2016-01-19T08:35:01Z</cp:lastPrinted>
  <dcterms:created xsi:type="dcterms:W3CDTF">2009-02-09T00:04:43Z</dcterms:created>
  <dcterms:modified xsi:type="dcterms:W3CDTF">2016-02-04T08:40:08Z</dcterms:modified>
</cp:coreProperties>
</file>